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Luke2\STAT Kasvitilastot\Sato\Satoarvio\Arkisto\2024\"/>
    </mc:Choice>
  </mc:AlternateContent>
  <xr:revisionPtr revIDLastSave="0" documentId="13_ncr:1_{A44DD732-8003-4E3E-8217-CE007CD03D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6.8.2024e" sheetId="2" r:id="rId1"/>
  </sheets>
  <externalReferences>
    <externalReference r:id="rId2"/>
  </externalReferences>
  <definedNames>
    <definedName name="QUERY_FOR_MA_MAATILAYRITYS_0004">#REF!</definedName>
    <definedName name="TRNSTRANSPOSEDQUERY_FOR_MA__0000">#REF!</definedName>
    <definedName name="TRNSTRANSPOSEDQUERY_FOR_MA_MAATI">#REF!</definedName>
    <definedName name="_xlnm.Print_Area" localSheetId="0">'16.8.2024e'!$A$1:$M$45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J31" i="2"/>
  <c r="H31" i="2"/>
  <c r="G31" i="2"/>
  <c r="F31" i="2"/>
  <c r="D31" i="2"/>
  <c r="C31" i="2"/>
  <c r="B31" i="2"/>
  <c r="K30" i="2"/>
  <c r="J30" i="2"/>
  <c r="H30" i="2"/>
  <c r="G30" i="2"/>
  <c r="F30" i="2"/>
  <c r="D30" i="2"/>
  <c r="C30" i="2"/>
  <c r="B30" i="2"/>
  <c r="K29" i="2"/>
  <c r="J29" i="2"/>
  <c r="H29" i="2"/>
  <c r="G29" i="2"/>
  <c r="F29" i="2"/>
  <c r="D29" i="2"/>
  <c r="C29" i="2"/>
  <c r="B29" i="2"/>
  <c r="K28" i="2"/>
  <c r="J28" i="2"/>
  <c r="H28" i="2"/>
  <c r="G28" i="2"/>
  <c r="F28" i="2"/>
  <c r="D28" i="2"/>
  <c r="C28" i="2"/>
  <c r="B28" i="2"/>
  <c r="K27" i="2"/>
  <c r="J27" i="2"/>
  <c r="H27" i="2"/>
  <c r="G27" i="2"/>
  <c r="F27" i="2"/>
  <c r="D27" i="2"/>
  <c r="C27" i="2"/>
  <c r="B27" i="2"/>
  <c r="K26" i="2"/>
  <c r="J26" i="2"/>
  <c r="H26" i="2"/>
  <c r="G26" i="2"/>
  <c r="F26" i="2"/>
  <c r="D26" i="2"/>
  <c r="C26" i="2"/>
  <c r="B26" i="2"/>
  <c r="H25" i="2"/>
  <c r="G25" i="2"/>
  <c r="F25" i="2"/>
  <c r="D25" i="2"/>
  <c r="C25" i="2"/>
  <c r="B25" i="2"/>
  <c r="J24" i="2"/>
  <c r="H24" i="2"/>
  <c r="G24" i="2"/>
  <c r="F24" i="2"/>
  <c r="D24" i="2"/>
  <c r="C24" i="2"/>
  <c r="B24" i="2"/>
  <c r="H23" i="2"/>
  <c r="G23" i="2"/>
  <c r="F23" i="2"/>
  <c r="B23" i="2"/>
  <c r="K21" i="2"/>
  <c r="J21" i="2"/>
  <c r="H21" i="2"/>
  <c r="G21" i="2"/>
  <c r="F21" i="2"/>
  <c r="D21" i="2"/>
  <c r="C21" i="2"/>
  <c r="B21" i="2"/>
  <c r="K20" i="2"/>
  <c r="J20" i="2"/>
  <c r="H20" i="2"/>
  <c r="G20" i="2"/>
  <c r="F20" i="2"/>
  <c r="D20" i="2"/>
  <c r="C20" i="2"/>
  <c r="B20" i="2"/>
  <c r="K19" i="2"/>
  <c r="J19" i="2"/>
  <c r="H19" i="2"/>
  <c r="G19" i="2"/>
  <c r="F19" i="2"/>
  <c r="D19" i="2"/>
  <c r="C19" i="2"/>
  <c r="B19" i="2"/>
  <c r="K18" i="2"/>
  <c r="J18" i="2"/>
  <c r="H18" i="2"/>
  <c r="G18" i="2"/>
  <c r="F18" i="2"/>
  <c r="D18" i="2"/>
  <c r="C18" i="2"/>
  <c r="B18" i="2"/>
  <c r="K17" i="2"/>
  <c r="J17" i="2"/>
  <c r="H17" i="2"/>
  <c r="G17" i="2"/>
  <c r="F17" i="2"/>
  <c r="D17" i="2"/>
  <c r="C17" i="2"/>
  <c r="B17" i="2"/>
  <c r="K16" i="2"/>
  <c r="J16" i="2"/>
  <c r="H16" i="2"/>
  <c r="G16" i="2"/>
  <c r="F16" i="2"/>
  <c r="D16" i="2"/>
  <c r="C16" i="2"/>
  <c r="B16" i="2"/>
  <c r="K15" i="2"/>
  <c r="J15" i="2"/>
  <c r="H15" i="2"/>
  <c r="G15" i="2"/>
  <c r="F15" i="2"/>
  <c r="D15" i="2"/>
  <c r="C15" i="2"/>
  <c r="B15" i="2"/>
  <c r="K14" i="2"/>
  <c r="J14" i="2"/>
  <c r="H14" i="2"/>
  <c r="G14" i="2"/>
  <c r="F14" i="2"/>
  <c r="D14" i="2"/>
  <c r="C14" i="2"/>
  <c r="B14" i="2"/>
  <c r="B22" i="2" l="1"/>
  <c r="H22" i="2"/>
  <c r="D22" i="2"/>
  <c r="F22" i="2"/>
  <c r="G22" i="2" s="1"/>
  <c r="J22" i="2"/>
  <c r="K22" i="2" s="1"/>
  <c r="C22" i="2"/>
  <c r="J25" i="2" l="1"/>
  <c r="K25" i="2" l="1"/>
  <c r="K24" i="2"/>
</calcChain>
</file>

<file path=xl/sharedStrings.xml><?xml version="1.0" encoding="utf-8"?>
<sst xmlns="http://schemas.openxmlformats.org/spreadsheetml/2006/main" count="79" uniqueCount="65">
  <si>
    <t>Satoarvio, tilanne 12.8.2024</t>
  </si>
  <si>
    <t>Skördeuppskattning, situationen 12.8.2024</t>
  </si>
  <si>
    <t>Crop production forecast 12.8.2024</t>
  </si>
  <si>
    <t>2024e</t>
  </si>
  <si>
    <t xml:space="preserve"> 2024e - 2023</t>
  </si>
  <si>
    <t xml:space="preserve">  Keskisato</t>
  </si>
  <si>
    <t>Viljelykasvi</t>
  </si>
  <si>
    <t xml:space="preserve">  Ala</t>
  </si>
  <si>
    <t xml:space="preserve">  Sato</t>
  </si>
  <si>
    <t xml:space="preserve">    Muutos</t>
  </si>
  <si>
    <t xml:space="preserve">  Skörden </t>
  </si>
  <si>
    <t>Odlindsväxt</t>
  </si>
  <si>
    <t xml:space="preserve">  Areal</t>
  </si>
  <si>
    <t xml:space="preserve">  Skörd</t>
  </si>
  <si>
    <t xml:space="preserve">    Förändring</t>
  </si>
  <si>
    <t xml:space="preserve">  i medeltal</t>
  </si>
  <si>
    <t>Crop</t>
  </si>
  <si>
    <t xml:space="preserve">  Area</t>
  </si>
  <si>
    <t xml:space="preserve">  Yield</t>
  </si>
  <si>
    <t xml:space="preserve">    Difference</t>
  </si>
  <si>
    <t xml:space="preserve">  Average </t>
  </si>
  <si>
    <t>5)</t>
  </si>
  <si>
    <t>6)</t>
  </si>
  <si>
    <t>7)</t>
  </si>
  <si>
    <t xml:space="preserve">  yield</t>
  </si>
  <si>
    <t xml:space="preserve">  milj. kg</t>
  </si>
  <si>
    <t xml:space="preserve">    milj. kg</t>
  </si>
  <si>
    <t xml:space="preserve">  2014 - 2023</t>
  </si>
  <si>
    <t xml:space="preserve"> 1 000 ha</t>
  </si>
  <si>
    <t>kg/ha</t>
  </si>
  <si>
    <t xml:space="preserve">  million kg</t>
  </si>
  <si>
    <t>million kg</t>
  </si>
  <si>
    <t xml:space="preserve">   %</t>
  </si>
  <si>
    <t xml:space="preserve">  kg/ha</t>
  </si>
  <si>
    <r>
      <t xml:space="preserve">Vehnä - Vete - </t>
    </r>
    <r>
      <rPr>
        <i/>
        <sz val="8"/>
        <rFont val="Arial"/>
        <family val="2"/>
      </rPr>
      <t xml:space="preserve">Wheat </t>
    </r>
    <r>
      <rPr>
        <i/>
        <vertAlign val="superscript"/>
        <sz val="8"/>
        <rFont val="Arial"/>
        <family val="2"/>
      </rPr>
      <t>1)</t>
    </r>
  </si>
  <si>
    <r>
      <t xml:space="preserve">  Syysvehnä - Höstvete - </t>
    </r>
    <r>
      <rPr>
        <i/>
        <sz val="8"/>
        <rFont val="Arial"/>
        <family val="2"/>
      </rPr>
      <t>Winter wheat</t>
    </r>
    <r>
      <rPr>
        <vertAlign val="superscript"/>
        <sz val="8"/>
        <rFont val="Arial"/>
        <family val="2"/>
      </rPr>
      <t xml:space="preserve"> 1)</t>
    </r>
  </si>
  <si>
    <r>
      <t xml:space="preserve">  Kevätvehnä - Vårvete - </t>
    </r>
    <r>
      <rPr>
        <i/>
        <sz val="8"/>
        <rFont val="Arial"/>
        <family val="2"/>
      </rPr>
      <t xml:space="preserve">Spring wheat </t>
    </r>
    <r>
      <rPr>
        <i/>
        <vertAlign val="superscript"/>
        <sz val="8"/>
        <rFont val="Arial"/>
        <family val="2"/>
      </rPr>
      <t>1)</t>
    </r>
  </si>
  <si>
    <r>
      <t xml:space="preserve">Ruisvehnä - Rågvete - </t>
    </r>
    <r>
      <rPr>
        <i/>
        <sz val="8"/>
        <rFont val="Arial"/>
        <family val="2"/>
      </rPr>
      <t>Triticale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1)</t>
    </r>
  </si>
  <si>
    <r>
      <t xml:space="preserve">Ruis  -  Råg  -  </t>
    </r>
    <r>
      <rPr>
        <i/>
        <sz val="8"/>
        <rFont val="Arial"/>
        <family val="2"/>
      </rPr>
      <t xml:space="preserve">Rye </t>
    </r>
    <r>
      <rPr>
        <i/>
        <vertAlign val="superscript"/>
        <sz val="8"/>
        <rFont val="Arial"/>
        <family val="2"/>
      </rPr>
      <t>1), 2)</t>
    </r>
  </si>
  <si>
    <r>
      <t xml:space="preserve">Ohra  -  Korn - </t>
    </r>
    <r>
      <rPr>
        <i/>
        <sz val="8"/>
        <rFont val="Arial"/>
        <family val="2"/>
      </rPr>
      <t xml:space="preserve">Barley  </t>
    </r>
    <r>
      <rPr>
        <i/>
        <vertAlign val="superscript"/>
        <sz val="8"/>
        <rFont val="Arial"/>
        <family val="2"/>
      </rPr>
      <t>1)</t>
    </r>
  </si>
  <si>
    <r>
      <t xml:space="preserve">Kaura  -  Havre  - </t>
    </r>
    <r>
      <rPr>
        <i/>
        <sz val="8"/>
        <rFont val="Arial"/>
        <family val="2"/>
      </rPr>
      <t xml:space="preserve">Oats </t>
    </r>
    <r>
      <rPr>
        <i/>
        <vertAlign val="superscript"/>
        <sz val="8"/>
        <rFont val="Arial"/>
        <family val="2"/>
      </rPr>
      <t>1)</t>
    </r>
  </si>
  <si>
    <r>
      <t>Seosvilja - Blandsäd -</t>
    </r>
    <r>
      <rPr>
        <i/>
        <sz val="8"/>
        <rFont val="Arial"/>
        <family val="2"/>
      </rPr>
      <t xml:space="preserve"> Mixed crops </t>
    </r>
    <r>
      <rPr>
        <i/>
        <vertAlign val="superscript"/>
        <sz val="8"/>
        <rFont val="Arial"/>
        <family val="2"/>
      </rPr>
      <t>1)</t>
    </r>
  </si>
  <si>
    <r>
      <t>Viljat yhteensä</t>
    </r>
    <r>
      <rPr>
        <sz val="8"/>
        <rFont val="Arial"/>
        <family val="2"/>
      </rPr>
      <t xml:space="preserve"> - Säd totalt -</t>
    </r>
    <r>
      <rPr>
        <i/>
        <sz val="8"/>
        <rFont val="Arial"/>
        <family val="2"/>
      </rPr>
      <t xml:space="preserve"> Grain total</t>
    </r>
    <r>
      <rPr>
        <i/>
        <vertAlign val="superscript"/>
        <sz val="8"/>
        <rFont val="Arial"/>
        <family val="2"/>
      </rPr>
      <t xml:space="preserve"> 1)</t>
    </r>
  </si>
  <si>
    <r>
      <t xml:space="preserve">Tuorevilja - Färsk spannmål - </t>
    </r>
    <r>
      <rPr>
        <i/>
        <sz val="8"/>
        <rFont val="Arial"/>
        <family val="2"/>
      </rPr>
      <t>Cereals harvested green</t>
    </r>
    <r>
      <rPr>
        <i/>
        <vertAlign val="superscript"/>
        <sz val="8"/>
        <rFont val="Arial"/>
        <family val="2"/>
      </rPr>
      <t xml:space="preserve"> 3)</t>
    </r>
  </si>
  <si>
    <t>..</t>
  </si>
  <si>
    <r>
      <t xml:space="preserve">Rypsi - Rybs - </t>
    </r>
    <r>
      <rPr>
        <i/>
        <sz val="8"/>
        <rFont val="Arial"/>
        <family val="2"/>
      </rPr>
      <t>Turnip rape</t>
    </r>
  </si>
  <si>
    <r>
      <t xml:space="preserve">Rapsi - Raps - </t>
    </r>
    <r>
      <rPr>
        <i/>
        <sz val="8"/>
        <rFont val="Arial"/>
        <family val="2"/>
      </rPr>
      <t>Rape</t>
    </r>
  </si>
  <si>
    <r>
      <t xml:space="preserve">Peruna - Potatis - </t>
    </r>
    <r>
      <rPr>
        <i/>
        <sz val="8"/>
        <rFont val="Arial"/>
        <family val="2"/>
      </rPr>
      <t>Potatoes</t>
    </r>
  </si>
  <si>
    <r>
      <t xml:space="preserve">Sokerijuurikas - Sockerbeta - </t>
    </r>
    <r>
      <rPr>
        <i/>
        <sz val="8"/>
        <rFont val="Arial"/>
        <family val="2"/>
      </rPr>
      <t>Sugar beet</t>
    </r>
  </si>
  <si>
    <r>
      <t xml:space="preserve">Herne - Ärter - </t>
    </r>
    <r>
      <rPr>
        <i/>
        <sz val="8"/>
        <rFont val="Arial"/>
        <family val="2"/>
      </rPr>
      <t>Peas</t>
    </r>
    <r>
      <rPr>
        <i/>
        <vertAlign val="superscript"/>
        <sz val="8"/>
        <rFont val="Arial"/>
        <family val="2"/>
      </rPr>
      <t xml:space="preserve"> 4)</t>
    </r>
  </si>
  <si>
    <r>
      <t>Härkäpapu - Bondböna -</t>
    </r>
    <r>
      <rPr>
        <i/>
        <sz val="8"/>
        <rFont val="Arial"/>
        <family val="2"/>
      </rPr>
      <t xml:space="preserve"> Broad bean </t>
    </r>
    <r>
      <rPr>
        <i/>
        <vertAlign val="superscript"/>
        <sz val="8"/>
        <rFont val="Arial"/>
        <family val="2"/>
      </rPr>
      <t>4)</t>
    </r>
  </si>
  <si>
    <r>
      <t xml:space="preserve">Kuivaheinä - Torrhö - </t>
    </r>
    <r>
      <rPr>
        <i/>
        <sz val="8"/>
        <rFont val="Arial"/>
        <family val="2"/>
      </rPr>
      <t>Hay</t>
    </r>
  </si>
  <si>
    <r>
      <t xml:space="preserve">Säilörehu - Ensilage - </t>
    </r>
    <r>
      <rPr>
        <i/>
        <sz val="8"/>
        <rFont val="Arial"/>
        <family val="2"/>
      </rPr>
      <t>Silage</t>
    </r>
  </si>
  <si>
    <r>
      <t>1)</t>
    </r>
    <r>
      <rPr>
        <sz val="7"/>
        <rFont val="Arial"/>
        <family val="2"/>
      </rPr>
      <t xml:space="preserve"> Ei sisällä tuoreviljaa (kokoviljasäilörehu ja tuoresäilövilja) - Exkl. färsk spannmål (helsädesensilage och ensilerad spannmål) - </t>
    </r>
    <r>
      <rPr>
        <i/>
        <sz val="7"/>
        <rFont val="Arial"/>
        <family val="2"/>
      </rPr>
      <t>Excl. cereals harvested green</t>
    </r>
  </si>
  <si>
    <r>
      <t xml:space="preserve">2) </t>
    </r>
    <r>
      <rPr>
        <sz val="7"/>
        <rFont val="Arial"/>
        <family val="2"/>
      </rPr>
      <t>Sisältää syys- ja kevätrukiin - Inkl. höst- och vårråg -</t>
    </r>
    <r>
      <rPr>
        <i/>
        <sz val="7"/>
        <rFont val="Arial"/>
        <family val="2"/>
      </rPr>
      <t xml:space="preserve"> Incl. winter and spring rye</t>
    </r>
  </si>
  <si>
    <r>
      <t xml:space="preserve">3) </t>
    </r>
    <r>
      <rPr>
        <sz val="7"/>
        <rFont val="Arial"/>
        <family val="2"/>
      </rPr>
      <t>Sisältää kokoviljasäilörehun ja tuoresäilöviljan: vehnä, ohra, kaura, ruis, ruisvehnä ja seosvilja - Inkl. helsädesensilage och ensilerad spannmål: vete, korn, havre, råg, rågvete</t>
    </r>
  </si>
  <si>
    <r>
      <t xml:space="preserve"> och blandsäd</t>
    </r>
    <r>
      <rPr>
        <i/>
        <sz val="7"/>
        <rFont val="Arial"/>
        <family val="2"/>
      </rPr>
      <t xml:space="preserve"> - Incl. cereals harvested green e.g. wheat, barley, oats, rye, buckwheat and mixed crops</t>
    </r>
  </si>
  <si>
    <r>
      <t>4)</t>
    </r>
    <r>
      <rPr>
        <sz val="7"/>
        <rFont val="Arial"/>
        <family val="2"/>
      </rPr>
      <t xml:space="preserve"> Ei sisällä säilörehuna korjattua - Exkl. ensilage - </t>
    </r>
    <r>
      <rPr>
        <i/>
        <sz val="7"/>
        <rFont val="Arial"/>
        <family val="2"/>
      </rPr>
      <t>Excl. Harvest as green</t>
    </r>
  </si>
  <si>
    <r>
      <t xml:space="preserve">5) </t>
    </r>
    <r>
      <rPr>
        <sz val="7"/>
        <rFont val="Arial"/>
        <family val="2"/>
      </rPr>
      <t>Viljelyala: Käytössä oleva maatalousmaa 2024, 26.6.2024. - Odlingsareal: Utnyttjad jordbruksareal 2024, 26.6.2024. - Cultivated area: Utilised Agricultural area 2024,  June 26</t>
    </r>
    <r>
      <rPr>
        <vertAlign val="superscript"/>
        <sz val="7"/>
        <rFont val="Arial"/>
        <family val="2"/>
      </rPr>
      <t>th</t>
    </r>
    <r>
      <rPr>
        <sz val="7"/>
        <rFont val="Arial"/>
        <family val="2"/>
      </rPr>
      <t xml:space="preserve"> 2024</t>
    </r>
  </si>
  <si>
    <r>
      <t>6)</t>
    </r>
    <r>
      <rPr>
        <sz val="7"/>
        <rFont val="Arial"/>
        <family val="2"/>
      </rPr>
      <t xml:space="preserve"> Hehtaarisatoarvio perustuu ProAgrian asiantuntijoiden antamiin kuntakohtaisiin arvioihin - De hektarvisa skördeprognoserna baserar sig på bedömningar i olika</t>
    </r>
  </si>
  <si>
    <r>
      <t xml:space="preserve">    kommuner gjorda av ProAgrias experter - </t>
    </r>
    <r>
      <rPr>
        <i/>
        <sz val="7"/>
        <rFont val="Arial"/>
        <family val="2"/>
      </rPr>
      <t xml:space="preserve">The estimated yields per hectare are based on municipality-specific estimates provided by ProAgria Advisory Centres </t>
    </r>
  </si>
  <si>
    <r>
      <t>7)</t>
    </r>
    <r>
      <rPr>
        <sz val="7"/>
        <rFont val="Arial"/>
        <family val="2"/>
      </rPr>
      <t xml:space="preserve"> Korjattu ala - Skördad areal - </t>
    </r>
    <r>
      <rPr>
        <i/>
        <sz val="7"/>
        <rFont val="Arial"/>
        <family val="2"/>
      </rPr>
      <t>Harvested area</t>
    </r>
  </si>
  <si>
    <t>Lähde:   SVT: Luonnonvarakeskus, Satotilasto</t>
  </si>
  <si>
    <t>Källa:     FOS: Naturresursinstitutet, Skördestatistik</t>
  </si>
  <si>
    <t>Source: OSF: Natural Resources Institute Finland, Crop Production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</si>
</sst>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rgb="FFFF8201"/>
      <name val="Arial"/>
      <family val="2"/>
    </font>
    <font>
      <sz val="10"/>
      <name val="Helv"/>
    </font>
    <font>
      <b/>
      <sz val="9"/>
      <color indexed="8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i/>
      <vertAlign val="superscript"/>
      <sz val="8"/>
      <name val="Arial"/>
      <family val="2"/>
    </font>
    <font>
      <sz val="10"/>
      <name val="Courier"/>
      <family val="3"/>
    </font>
    <font>
      <sz val="8"/>
      <color indexed="8"/>
      <name val="Arial"/>
      <family val="2"/>
    </font>
    <font>
      <vertAlign val="superscript"/>
      <sz val="7"/>
      <name val="Arial"/>
      <family val="2"/>
    </font>
    <font>
      <i/>
      <sz val="7"/>
      <name val="Arial"/>
      <family val="2"/>
    </font>
    <font>
      <sz val="10"/>
      <name val="MS Sans Serif"/>
      <family val="2"/>
    </font>
    <font>
      <i/>
      <sz val="10"/>
      <name val="Arial"/>
      <family val="2"/>
    </font>
    <font>
      <b/>
      <sz val="9"/>
      <name val="Helv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rgb="FFFF8201"/>
      </bottom>
      <diagonal/>
    </border>
    <border>
      <left/>
      <right/>
      <top style="thin">
        <color rgb="FFFF8201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165" fontId="16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0" fillId="0" borderId="0"/>
    <xf numFmtId="0" fontId="6" fillId="0" borderId="0"/>
  </cellStyleXfs>
  <cellXfs count="128">
    <xf numFmtId="0" fontId="0" fillId="0" borderId="0" xfId="0"/>
    <xf numFmtId="0" fontId="3" fillId="0" borderId="0" xfId="1" applyFont="1" applyAlignment="1">
      <alignment vertical="top"/>
    </xf>
    <xf numFmtId="0" fontId="3" fillId="0" borderId="0" xfId="1" applyFont="1"/>
    <xf numFmtId="0" fontId="4" fillId="0" borderId="0" xfId="1" quotePrefix="1" applyFont="1"/>
    <xf numFmtId="14" fontId="4" fillId="2" borderId="0" xfId="1" applyNumberFormat="1" applyFont="1" applyFill="1"/>
    <xf numFmtId="0" fontId="2" fillId="0" borderId="1" xfId="1" applyBorder="1"/>
    <xf numFmtId="0" fontId="5" fillId="3" borderId="0" xfId="1" applyFont="1" applyFill="1" applyAlignment="1">
      <alignment horizontal="left" indent="1"/>
    </xf>
    <xf numFmtId="0" fontId="7" fillId="0" borderId="0" xfId="2" applyFont="1"/>
    <xf numFmtId="3" fontId="8" fillId="0" borderId="0" xfId="1" applyNumberFormat="1" applyFont="1" applyAlignment="1">
      <alignment vertical="top"/>
    </xf>
    <xf numFmtId="14" fontId="8" fillId="0" borderId="0" xfId="1" applyNumberFormat="1" applyFont="1"/>
    <xf numFmtId="0" fontId="9" fillId="0" borderId="0" xfId="1" quotePrefix="1" applyFont="1" applyAlignment="1">
      <alignment vertical="center"/>
    </xf>
    <xf numFmtId="164" fontId="8" fillId="0" borderId="0" xfId="1" applyNumberFormat="1" applyFont="1" applyAlignment="1">
      <alignment vertical="top"/>
    </xf>
    <xf numFmtId="0" fontId="8" fillId="0" borderId="0" xfId="1" applyFont="1" applyAlignment="1">
      <alignment vertical="top"/>
    </xf>
    <xf numFmtId="0" fontId="8" fillId="0" borderId="1" xfId="1" applyFont="1" applyBorder="1"/>
    <xf numFmtId="0" fontId="8" fillId="0" borderId="0" xfId="2" applyFont="1"/>
    <xf numFmtId="0" fontId="8" fillId="0" borderId="0" xfId="1" applyFont="1"/>
    <xf numFmtId="3" fontId="10" fillId="0" borderId="2" xfId="3" applyNumberFormat="1" applyFont="1" applyBorder="1" applyAlignment="1">
      <alignment vertical="top"/>
    </xf>
    <xf numFmtId="3" fontId="8" fillId="0" borderId="2" xfId="1" applyNumberFormat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2" xfId="1" applyFont="1" applyBorder="1"/>
    <xf numFmtId="164" fontId="8" fillId="0" borderId="2" xfId="1" applyNumberFormat="1" applyFont="1" applyBorder="1" applyAlignment="1">
      <alignment vertical="top"/>
    </xf>
    <xf numFmtId="0" fontId="8" fillId="4" borderId="0" xfId="1" applyFont="1" applyFill="1" applyAlignment="1">
      <alignment vertical="top"/>
    </xf>
    <xf numFmtId="3" fontId="8" fillId="4" borderId="0" xfId="1" applyNumberFormat="1" applyFont="1" applyFill="1" applyAlignment="1">
      <alignment vertical="top"/>
    </xf>
    <xf numFmtId="0" fontId="8" fillId="4" borderId="0" xfId="1" applyFont="1" applyFill="1"/>
    <xf numFmtId="164" fontId="8" fillId="4" borderId="0" xfId="1" applyNumberFormat="1" applyFont="1" applyFill="1" applyAlignment="1">
      <alignment vertical="top"/>
    </xf>
    <xf numFmtId="0" fontId="4" fillId="4" borderId="0" xfId="1" applyFont="1" applyFill="1" applyAlignment="1">
      <alignment vertical="top"/>
    </xf>
    <xf numFmtId="0" fontId="4" fillId="4" borderId="0" xfId="1" applyFont="1" applyFill="1" applyAlignment="1">
      <alignment horizontal="right" vertical="center"/>
    </xf>
    <xf numFmtId="164" fontId="4" fillId="4" borderId="0" xfId="1" applyNumberFormat="1" applyFont="1" applyFill="1" applyAlignment="1">
      <alignment horizontal="right" vertical="center"/>
    </xf>
    <xf numFmtId="3" fontId="11" fillId="4" borderId="0" xfId="1" applyNumberFormat="1" applyFont="1" applyFill="1" applyAlignment="1">
      <alignment horizontal="right" vertical="center"/>
    </xf>
    <xf numFmtId="3" fontId="11" fillId="4" borderId="0" xfId="1" applyNumberFormat="1" applyFont="1" applyFill="1" applyAlignment="1">
      <alignment horizontal="left" vertical="center"/>
    </xf>
    <xf numFmtId="0" fontId="4" fillId="0" borderId="1" xfId="1" applyFont="1" applyBorder="1"/>
    <xf numFmtId="0" fontId="11" fillId="5" borderId="0" xfId="3" applyFont="1" applyFill="1" applyAlignment="1">
      <alignment horizontal="right"/>
    </xf>
    <xf numFmtId="3" fontId="11" fillId="0" borderId="0" xfId="1" applyNumberFormat="1" applyFont="1" applyAlignment="1">
      <alignment horizontal="right" vertical="center"/>
    </xf>
    <xf numFmtId="0" fontId="11" fillId="4" borderId="0" xfId="1" applyFont="1" applyFill="1" applyAlignment="1">
      <alignment vertical="top"/>
    </xf>
    <xf numFmtId="0" fontId="11" fillId="4" borderId="0" xfId="1" applyFont="1" applyFill="1" applyAlignment="1">
      <alignment horizontal="right" vertical="center"/>
    </xf>
    <xf numFmtId="3" fontId="4" fillId="4" borderId="0" xfId="1" applyNumberFormat="1" applyFont="1" applyFill="1" applyAlignment="1">
      <alignment horizontal="right" vertical="center"/>
    </xf>
    <xf numFmtId="3" fontId="4" fillId="4" borderId="0" xfId="1" applyNumberFormat="1" applyFont="1" applyFill="1" applyAlignment="1">
      <alignment horizontal="left" vertical="center"/>
    </xf>
    <xf numFmtId="0" fontId="12" fillId="4" borderId="0" xfId="1" applyFont="1" applyFill="1" applyAlignment="1">
      <alignment vertical="top"/>
    </xf>
    <xf numFmtId="0" fontId="12" fillId="4" borderId="0" xfId="1" applyFont="1" applyFill="1" applyAlignment="1">
      <alignment horizontal="right" vertical="center"/>
    </xf>
    <xf numFmtId="3" fontId="12" fillId="4" borderId="0" xfId="1" applyNumberFormat="1" applyFont="1" applyFill="1" applyAlignment="1">
      <alignment horizontal="right" vertical="center"/>
    </xf>
    <xf numFmtId="3" fontId="12" fillId="4" borderId="0" xfId="1" applyNumberFormat="1" applyFont="1" applyFill="1" applyAlignment="1">
      <alignment horizontal="left" vertical="center"/>
    </xf>
    <xf numFmtId="0" fontId="13" fillId="4" borderId="0" xfId="3" applyFont="1" applyFill="1" applyAlignment="1">
      <alignment horizontal="right" vertical="center"/>
    </xf>
    <xf numFmtId="0" fontId="4" fillId="4" borderId="0" xfId="3" applyFont="1" applyFill="1" applyAlignment="1">
      <alignment horizontal="right" vertical="center"/>
    </xf>
    <xf numFmtId="0" fontId="4" fillId="4" borderId="0" xfId="1" applyFont="1" applyFill="1" applyAlignment="1">
      <alignment vertical="center"/>
    </xf>
    <xf numFmtId="3" fontId="4" fillId="4" borderId="0" xfId="1" applyNumberFormat="1" applyFont="1" applyFill="1" applyAlignment="1">
      <alignment vertical="center"/>
    </xf>
    <xf numFmtId="164" fontId="4" fillId="4" borderId="0" xfId="1" applyNumberFormat="1" applyFont="1" applyFill="1" applyAlignment="1">
      <alignment horizontal="center" vertical="center"/>
    </xf>
    <xf numFmtId="3" fontId="14" fillId="4" borderId="0" xfId="1" applyNumberFormat="1" applyFont="1" applyFill="1" applyAlignment="1">
      <alignment horizontal="right" vertical="center"/>
    </xf>
    <xf numFmtId="0" fontId="4" fillId="4" borderId="2" xfId="1" applyFont="1" applyFill="1" applyBorder="1" applyAlignment="1">
      <alignment horizontal="left" vertical="center"/>
    </xf>
    <xf numFmtId="3" fontId="4" fillId="4" borderId="2" xfId="1" applyNumberFormat="1" applyFont="1" applyFill="1" applyBorder="1" applyAlignment="1">
      <alignment horizontal="right" vertical="center"/>
    </xf>
    <xf numFmtId="0" fontId="12" fillId="4" borderId="2" xfId="1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right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3" xfId="3" applyFont="1" applyFill="1" applyBorder="1" applyAlignment="1">
      <alignment horizontal="left"/>
    </xf>
    <xf numFmtId="164" fontId="4" fillId="0" borderId="4" xfId="1" applyNumberFormat="1" applyFont="1" applyBorder="1"/>
    <xf numFmtId="3" fontId="4" fillId="0" borderId="4" xfId="1" applyNumberFormat="1" applyFont="1" applyBorder="1"/>
    <xf numFmtId="164" fontId="4" fillId="4" borderId="0" xfId="4" applyNumberFormat="1" applyFont="1" applyFill="1"/>
    <xf numFmtId="164" fontId="4" fillId="4" borderId="0" xfId="1" applyNumberFormat="1" applyFont="1" applyFill="1"/>
    <xf numFmtId="9" fontId="4" fillId="4" borderId="0" xfId="1" applyNumberFormat="1" applyFont="1" applyFill="1"/>
    <xf numFmtId="3" fontId="4" fillId="2" borderId="5" xfId="3" applyNumberFormat="1" applyFont="1" applyFill="1" applyBorder="1"/>
    <xf numFmtId="3" fontId="4" fillId="4" borderId="0" xfId="1" applyNumberFormat="1" applyFont="1" applyFill="1"/>
    <xf numFmtId="3" fontId="4" fillId="0" borderId="1" xfId="1" applyNumberFormat="1" applyFont="1" applyBorder="1"/>
    <xf numFmtId="165" fontId="4" fillId="0" borderId="1" xfId="1" applyNumberFormat="1" applyFont="1" applyBorder="1"/>
    <xf numFmtId="0" fontId="4" fillId="4" borderId="0" xfId="3" applyFont="1" applyFill="1" applyAlignment="1">
      <alignment horizontal="left"/>
    </xf>
    <xf numFmtId="3" fontId="4" fillId="4" borderId="0" xfId="3" applyNumberFormat="1" applyFont="1" applyFill="1"/>
    <xf numFmtId="0" fontId="4" fillId="4" borderId="0" xfId="3" applyFont="1" applyFill="1" applyAlignment="1">
      <alignment horizontal="left" vertical="top"/>
    </xf>
    <xf numFmtId="0" fontId="11" fillId="4" borderId="0" xfId="3" applyFont="1" applyFill="1" applyAlignment="1">
      <alignment horizontal="left"/>
    </xf>
    <xf numFmtId="164" fontId="11" fillId="0" borderId="4" xfId="1" applyNumberFormat="1" applyFont="1" applyBorder="1"/>
    <xf numFmtId="3" fontId="11" fillId="0" borderId="4" xfId="1" applyNumberFormat="1" applyFont="1" applyBorder="1"/>
    <xf numFmtId="164" fontId="14" fillId="4" borderId="0" xfId="4" applyNumberFormat="1" applyFont="1" applyFill="1"/>
    <xf numFmtId="164" fontId="11" fillId="0" borderId="0" xfId="4" applyNumberFormat="1" applyFont="1"/>
    <xf numFmtId="9" fontId="4" fillId="4" borderId="0" xfId="5" applyNumberFormat="1" applyFont="1" applyFill="1"/>
    <xf numFmtId="3" fontId="4" fillId="2" borderId="0" xfId="6" applyNumberFormat="1" applyFont="1" applyFill="1" applyAlignment="1">
      <alignment horizontal="right"/>
    </xf>
    <xf numFmtId="3" fontId="11" fillId="4" borderId="0" xfId="1" applyNumberFormat="1" applyFont="1" applyFill="1"/>
    <xf numFmtId="165" fontId="4" fillId="4" borderId="0" xfId="6" applyFont="1" applyFill="1" applyAlignment="1">
      <alignment wrapText="1"/>
    </xf>
    <xf numFmtId="3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4" borderId="0" xfId="7" applyNumberFormat="1" applyFont="1" applyFill="1"/>
    <xf numFmtId="165" fontId="4" fillId="4" borderId="0" xfId="6" applyFont="1" applyFill="1" applyAlignment="1">
      <alignment horizontal="right"/>
    </xf>
    <xf numFmtId="9" fontId="4" fillId="4" borderId="0" xfId="1" applyNumberFormat="1" applyFont="1" applyFill="1" applyAlignment="1">
      <alignment horizontal="right"/>
    </xf>
    <xf numFmtId="3" fontId="4" fillId="4" borderId="0" xfId="6" applyNumberFormat="1" applyFont="1" applyFill="1" applyAlignment="1">
      <alignment horizontal="right"/>
    </xf>
    <xf numFmtId="3" fontId="4" fillId="4" borderId="0" xfId="7" applyNumberFormat="1" applyFont="1" applyFill="1"/>
    <xf numFmtId="0" fontId="4" fillId="0" borderId="1" xfId="7" applyFont="1" applyBorder="1"/>
    <xf numFmtId="164" fontId="4" fillId="0" borderId="0" xfId="1" applyNumberFormat="1" applyFont="1"/>
    <xf numFmtId="164" fontId="4" fillId="0" borderId="1" xfId="1" applyNumberFormat="1" applyFont="1" applyBorder="1"/>
    <xf numFmtId="164" fontId="4" fillId="0" borderId="0" xfId="4" applyNumberFormat="1" applyFont="1"/>
    <xf numFmtId="0" fontId="4" fillId="4" borderId="0" xfId="8" applyFont="1" applyFill="1" applyAlignment="1">
      <alignment horizontal="left"/>
    </xf>
    <xf numFmtId="164" fontId="17" fillId="4" borderId="0" xfId="4" applyNumberFormat="1" applyFont="1" applyFill="1"/>
    <xf numFmtId="0" fontId="4" fillId="4" borderId="0" xfId="3" applyFont="1" applyFill="1"/>
    <xf numFmtId="0" fontId="4" fillId="6" borderId="0" xfId="9" applyFont="1" applyFill="1"/>
    <xf numFmtId="0" fontId="18" fillId="4" borderId="0" xfId="3" applyFont="1" applyFill="1" applyAlignment="1">
      <alignment vertical="center"/>
    </xf>
    <xf numFmtId="3" fontId="3" fillId="4" borderId="0" xfId="8" applyNumberFormat="1" applyFont="1" applyFill="1" applyAlignment="1">
      <alignment vertical="top"/>
    </xf>
    <xf numFmtId="0" fontId="3" fillId="0" borderId="0" xfId="8" applyFont="1"/>
    <xf numFmtId="0" fontId="3" fillId="0" borderId="1" xfId="8" applyFont="1" applyBorder="1"/>
    <xf numFmtId="0" fontId="18" fillId="4" borderId="0" xfId="8" applyFont="1" applyFill="1" applyAlignment="1">
      <alignment vertical="center"/>
    </xf>
    <xf numFmtId="0" fontId="18" fillId="4" borderId="0" xfId="10" applyFont="1" applyFill="1" applyAlignment="1">
      <alignment vertical="center"/>
    </xf>
    <xf numFmtId="0" fontId="4" fillId="4" borderId="0" xfId="10" applyFont="1" applyFill="1" applyAlignment="1">
      <alignment vertical="center"/>
    </xf>
    <xf numFmtId="3" fontId="4" fillId="4" borderId="0" xfId="10" applyNumberFormat="1" applyFont="1" applyFill="1" applyAlignment="1">
      <alignment vertical="center"/>
    </xf>
    <xf numFmtId="164" fontId="4" fillId="4" borderId="0" xfId="10" applyNumberFormat="1" applyFont="1" applyFill="1" applyAlignment="1">
      <alignment vertical="center"/>
    </xf>
    <xf numFmtId="0" fontId="2" fillId="4" borderId="0" xfId="10" applyFill="1"/>
    <xf numFmtId="0" fontId="3" fillId="4" borderId="0" xfId="10" applyFont="1" applyFill="1" applyAlignment="1">
      <alignment vertical="center"/>
    </xf>
    <xf numFmtId="0" fontId="18" fillId="0" borderId="0" xfId="3" applyFont="1" applyAlignment="1">
      <alignment vertical="center"/>
    </xf>
    <xf numFmtId="0" fontId="18" fillId="4" borderId="0" xfId="11" applyFont="1" applyFill="1" applyAlignment="1">
      <alignment vertical="center"/>
    </xf>
    <xf numFmtId="165" fontId="4" fillId="4" borderId="0" xfId="10" applyNumberFormat="1" applyFont="1" applyFill="1" applyAlignment="1">
      <alignment vertical="center"/>
    </xf>
    <xf numFmtId="0" fontId="3" fillId="4" borderId="0" xfId="11" applyFont="1" applyFill="1" applyAlignment="1">
      <alignment vertical="center"/>
    </xf>
    <xf numFmtId="165" fontId="4" fillId="4" borderId="0" xfId="10" applyNumberFormat="1" applyFont="1" applyFill="1" applyAlignment="1">
      <alignment vertical="top"/>
    </xf>
    <xf numFmtId="3" fontId="4" fillId="4" borderId="0" xfId="10" applyNumberFormat="1" applyFont="1" applyFill="1" applyAlignment="1">
      <alignment vertical="top"/>
    </xf>
    <xf numFmtId="0" fontId="4" fillId="4" borderId="0" xfId="10" applyFont="1" applyFill="1" applyAlignment="1">
      <alignment vertical="top"/>
    </xf>
    <xf numFmtId="0" fontId="4" fillId="4" borderId="0" xfId="10" applyFont="1" applyFill="1"/>
    <xf numFmtId="164" fontId="4" fillId="4" borderId="0" xfId="10" applyNumberFormat="1" applyFont="1" applyFill="1" applyAlignment="1">
      <alignment vertical="top"/>
    </xf>
    <xf numFmtId="0" fontId="4" fillId="2" borderId="0" xfId="1" applyFont="1" applyFill="1"/>
    <xf numFmtId="165" fontId="3" fillId="0" borderId="0" xfId="1" applyNumberFormat="1" applyFont="1" applyAlignment="1">
      <alignment vertical="top"/>
    </xf>
    <xf numFmtId="3" fontId="3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0" fontId="12" fillId="2" borderId="0" xfId="1" applyFont="1" applyFill="1"/>
    <xf numFmtId="0" fontId="19" fillId="0" borderId="0" xfId="1" applyFont="1" applyAlignment="1">
      <alignment vertical="top"/>
    </xf>
    <xf numFmtId="3" fontId="19" fillId="0" borderId="0" xfId="1" applyNumberFormat="1" applyFont="1" applyAlignment="1">
      <alignment vertical="top"/>
    </xf>
    <xf numFmtId="0" fontId="19" fillId="0" borderId="0" xfId="1" applyFont="1"/>
    <xf numFmtId="164" fontId="19" fillId="0" borderId="0" xfId="1" applyNumberFormat="1" applyFont="1" applyAlignment="1">
      <alignment vertical="top"/>
    </xf>
    <xf numFmtId="0" fontId="21" fillId="0" borderId="1" xfId="1" applyFont="1" applyBorder="1"/>
    <xf numFmtId="166" fontId="3" fillId="0" borderId="0" xfId="1" applyNumberFormat="1" applyFont="1" applyAlignment="1">
      <alignment vertical="top"/>
    </xf>
    <xf numFmtId="3" fontId="22" fillId="0" borderId="0" xfId="12" applyNumberFormat="1" applyFont="1"/>
    <xf numFmtId="164" fontId="22" fillId="0" borderId="0" xfId="12" applyNumberFormat="1" applyFont="1"/>
    <xf numFmtId="0" fontId="13" fillId="4" borderId="0" xfId="3" applyFont="1" applyFill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/>
    </xf>
  </cellXfs>
  <cellStyles count="13">
    <cellStyle name="Normaali" xfId="0" builtinId="0"/>
    <cellStyle name="Normaali 2 2" xfId="1" xr:uid="{081CCF0A-949B-4C22-8B0C-875D487E6A51}"/>
    <cellStyle name="Normaali 2 2 3" xfId="3" xr:uid="{B00F18D5-F288-45DB-AE76-DDB21CC70EEB}"/>
    <cellStyle name="Normaali 3 2" xfId="7" xr:uid="{5DD0728B-8E19-4049-A921-83EDB6DF84BE}"/>
    <cellStyle name="Normaali 3 2 4" xfId="8" xr:uid="{4448E1E0-D1B1-472D-852A-7D8AE16F5289}"/>
    <cellStyle name="Normaali 3 2 5" xfId="9" xr:uid="{EB9FDEC9-D120-436B-B517-1490166D07DF}"/>
    <cellStyle name="Normaali_8.6.2006 2" xfId="11" xr:uid="{61DCD253-59DA-41F3-8501-0588F0B02D1F}"/>
    <cellStyle name="Normaali_Ennakkosato_15.7.2010" xfId="5" xr:uid="{3ECE447F-7CF2-490D-9F2D-87516BFD46CB}"/>
    <cellStyle name="Normaali_Ennakkosato_15.7.2010 2 2" xfId="10" xr:uid="{EE8C3A94-A903-49AE-9D1E-CB27F8681241}"/>
    <cellStyle name="Normaali_Tau 1" xfId="12" xr:uid="{0C5DF71B-1AE9-498C-BA98-DE91C577EE80}"/>
    <cellStyle name="Normaali_Taul1" xfId="6" xr:uid="{39CB6FA4-DC58-482C-9122-3AC0612D0CEB}"/>
    <cellStyle name="Normaali_Taul1_1" xfId="4" xr:uid="{231330EA-0E06-4663-9209-01CB2E8BA08B}"/>
    <cellStyle name="Normaali_Viljelykasvien sato 2009 TEK" xfId="2" xr:uid="{68C34EB9-D33D-46C3-B351-2AABBF0BB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1095375</xdr:colOff>
      <xdr:row>0</xdr:row>
      <xdr:rowOff>714375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6A42643-3235-453B-A4C9-AB4CCC97E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22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uke2\STAT%20Kasvitilastot\Sato\Satoarvio\Ty&#246;tiedostot\2024\Satoarviot_2024_Laskentaa.xlsx" TargetMode="External"/><Relationship Id="rId1" Type="http://schemas.openxmlformats.org/officeDocument/2006/relationships/externalLinkPath" Target="/Luke2/STAT%20Kasvitilastot/Sato/Satoarvio/Ty&#246;tiedostot/2024/Satoarviot_2024_Laskent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.8.2024e"/>
      <sheetName val="2023e"/>
      <sheetName val="04_Viljelykasvien_satoarvio"/>
      <sheetName val="03_Vilja-_ja_perunasato_1920-_p"/>
      <sheetName val="1910-2024e ala"/>
      <sheetName val="1920-2024e"/>
      <sheetName val="2023e kaavat (2)"/>
      <sheetName val="2024_laskelma 12.8"/>
      <sheetName val="2024e kaavat"/>
      <sheetName val="SAS tiedot"/>
      <sheetName val="KMM2023e"/>
      <sheetName val="2023"/>
      <sheetName val="2022"/>
      <sheetName val="2021"/>
      <sheetName val="2020"/>
      <sheetName val="2019"/>
      <sheetName val="2018"/>
      <sheetName val="ProAgria ha"/>
      <sheetName val="Kaikki tiedot"/>
      <sheetName val="Lasku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C17">
            <v>216.483</v>
          </cell>
          <cell r="D17">
            <v>3677.816125336346</v>
          </cell>
          <cell r="E17">
            <v>796.18466826118822</v>
          </cell>
          <cell r="G17">
            <v>229.16</v>
          </cell>
          <cell r="H17">
            <v>3230</v>
          </cell>
          <cell r="I17">
            <v>740.42000000000007</v>
          </cell>
          <cell r="K17">
            <v>55.764668261188149</v>
          </cell>
          <cell r="L17">
            <v>7.5314913510153889E-2</v>
          </cell>
        </row>
        <row r="18">
          <cell r="C18">
            <v>54.83</v>
          </cell>
          <cell r="D18">
            <v>3959.5719635066298</v>
          </cell>
          <cell r="E18">
            <v>217.10333075906851</v>
          </cell>
          <cell r="G18">
            <v>65.930000000000007</v>
          </cell>
          <cell r="H18">
            <v>4280</v>
          </cell>
          <cell r="I18">
            <v>282.42</v>
          </cell>
          <cell r="K18">
            <v>-65.316669240931503</v>
          </cell>
          <cell r="L18">
            <v>-0.23127494242947205</v>
          </cell>
        </row>
        <row r="19">
          <cell r="C19">
            <v>161.65299999999999</v>
          </cell>
          <cell r="D19">
            <v>3582.2492468566602</v>
          </cell>
          <cell r="E19">
            <v>579.08133750211971</v>
          </cell>
          <cell r="G19">
            <v>163.22999999999999</v>
          </cell>
          <cell r="H19">
            <v>2810</v>
          </cell>
          <cell r="I19">
            <v>458</v>
          </cell>
          <cell r="K19">
            <v>121.08133750211971</v>
          </cell>
          <cell r="L19">
            <v>0.26436973253737928</v>
          </cell>
        </row>
        <row r="20">
          <cell r="C20">
            <v>6.9079999999999995</v>
          </cell>
          <cell r="D20">
            <v>4090.2577534243101</v>
          </cell>
          <cell r="E20">
            <v>28.255500560655133</v>
          </cell>
          <cell r="G20">
            <v>5.59</v>
          </cell>
          <cell r="H20">
            <v>4560</v>
          </cell>
          <cell r="I20">
            <v>25.47</v>
          </cell>
          <cell r="K20">
            <v>2.7855005606551337</v>
          </cell>
        </row>
        <row r="21">
          <cell r="C21">
            <v>16.838000000000001</v>
          </cell>
          <cell r="D21">
            <v>3116.05381956669</v>
          </cell>
          <cell r="E21">
            <v>52.468114213863927</v>
          </cell>
          <cell r="G21">
            <v>25.74</v>
          </cell>
          <cell r="H21">
            <v>3530</v>
          </cell>
          <cell r="I21">
            <v>90.91</v>
          </cell>
          <cell r="K21">
            <v>-38.441885786136069</v>
          </cell>
          <cell r="L21">
            <v>-0.42285651508234595</v>
          </cell>
        </row>
        <row r="22">
          <cell r="C22">
            <v>320.83699999999999</v>
          </cell>
          <cell r="D22">
            <v>3504.0192440015599</v>
          </cell>
          <cell r="E22">
            <v>1124.2190221877283</v>
          </cell>
          <cell r="G22">
            <v>340.65</v>
          </cell>
          <cell r="H22">
            <v>3820</v>
          </cell>
          <cell r="I22">
            <v>1066.27</v>
          </cell>
          <cell r="K22">
            <v>57.94902218772836</v>
          </cell>
          <cell r="L22">
            <v>5.4347418747342009E-2</v>
          </cell>
        </row>
        <row r="23">
          <cell r="C23">
            <v>326.46100000000001</v>
          </cell>
          <cell r="D23">
            <v>3851.92142574031</v>
          </cell>
          <cell r="E23">
            <v>1257.5021205686076</v>
          </cell>
          <cell r="G23">
            <v>291.26</v>
          </cell>
          <cell r="H23">
            <v>3460</v>
          </cell>
          <cell r="I23">
            <v>1007.96</v>
          </cell>
          <cell r="K23">
            <v>249.54212056860752</v>
          </cell>
          <cell r="L23">
            <v>0.24757145181218254</v>
          </cell>
        </row>
        <row r="24">
          <cell r="C24">
            <v>15.224</v>
          </cell>
          <cell r="D24">
            <v>3415.7338152919801</v>
          </cell>
          <cell r="E24">
            <v>52.00113160400511</v>
          </cell>
          <cell r="G24">
            <v>14.28</v>
          </cell>
          <cell r="H24">
            <v>2780</v>
          </cell>
          <cell r="I24">
            <v>39.71</v>
          </cell>
          <cell r="K24">
            <v>12.291131604005109</v>
          </cell>
          <cell r="L24">
            <v>0.30952232697066506</v>
          </cell>
        </row>
        <row r="25">
          <cell r="C25">
            <v>34.031999999999996</v>
          </cell>
          <cell r="D25">
            <v>1413.9161222175101</v>
          </cell>
          <cell r="E25">
            <v>48.118393471306298</v>
          </cell>
          <cell r="G25">
            <v>23.49</v>
          </cell>
          <cell r="H25">
            <v>1290</v>
          </cell>
          <cell r="I25">
            <v>29.479999999999997</v>
          </cell>
          <cell r="K25">
            <v>18.638393471306301</v>
          </cell>
          <cell r="L25">
            <v>0.63223858450835491</v>
          </cell>
        </row>
        <row r="26">
          <cell r="C26">
            <v>7.3319999999999999</v>
          </cell>
          <cell r="D26">
            <v>1507.0924645140501</v>
          </cell>
          <cell r="E26">
            <v>11.050001949817014</v>
          </cell>
          <cell r="G26">
            <v>7.48</v>
          </cell>
          <cell r="H26">
            <v>1615</v>
          </cell>
          <cell r="I26">
            <v>11.07</v>
          </cell>
          <cell r="K26">
            <v>-1.9998050182985949E-2</v>
          </cell>
          <cell r="L26">
            <v>-1.8065085982823801E-3</v>
          </cell>
        </row>
        <row r="27">
          <cell r="C27">
            <v>17.89</v>
          </cell>
          <cell r="D27">
            <v>31489.463469445102</v>
          </cell>
          <cell r="E27">
            <v>563.34650146837294</v>
          </cell>
          <cell r="G27">
            <v>16.52</v>
          </cell>
          <cell r="H27">
            <v>30150</v>
          </cell>
          <cell r="I27">
            <v>498.06</v>
          </cell>
          <cell r="K27">
            <v>65.286501468372933</v>
          </cell>
          <cell r="L27">
            <v>0.1310815995429726</v>
          </cell>
        </row>
        <row r="28">
          <cell r="C28">
            <v>14.420999999999999</v>
          </cell>
          <cell r="D28">
            <v>41712.405891148599</v>
          </cell>
          <cell r="E28">
            <v>601.53460535625391</v>
          </cell>
          <cell r="G28">
            <v>10.93</v>
          </cell>
          <cell r="H28">
            <v>38510</v>
          </cell>
          <cell r="I28">
            <v>420.92</v>
          </cell>
          <cell r="K28">
            <v>180.61460535625389</v>
          </cell>
          <cell r="L28">
            <v>0.42909485259967189</v>
          </cell>
        </row>
        <row r="29">
          <cell r="C29">
            <v>40.277000000000001</v>
          </cell>
          <cell r="D29">
            <v>2909.8417784079802</v>
          </cell>
          <cell r="E29">
            <v>117.19969730893823</v>
          </cell>
          <cell r="G29">
            <v>34.380000000000003</v>
          </cell>
          <cell r="H29">
            <v>2540</v>
          </cell>
          <cell r="I29">
            <v>87.28</v>
          </cell>
          <cell r="K29">
            <v>29.919697308938225</v>
          </cell>
          <cell r="L29">
            <v>0.34280129822339855</v>
          </cell>
        </row>
        <row r="30">
          <cell r="C30">
            <v>5.4159999999999995</v>
          </cell>
          <cell r="D30">
            <v>2097.6262048130502</v>
          </cell>
          <cell r="E30">
            <v>11.360743525267479</v>
          </cell>
          <cell r="G30">
            <v>6.92</v>
          </cell>
          <cell r="H30">
            <v>1610</v>
          </cell>
          <cell r="I30">
            <v>11.16</v>
          </cell>
          <cell r="K30">
            <v>0.20074352526747852</v>
          </cell>
          <cell r="L30">
            <v>1.7987771081315281E-2</v>
          </cell>
        </row>
        <row r="31">
          <cell r="C31">
            <v>86.161062534587714</v>
          </cell>
          <cell r="D31">
            <v>3795.9241616558702</v>
          </cell>
          <cell r="E31">
            <v>327.06085906898386</v>
          </cell>
          <cell r="G31">
            <v>85.44</v>
          </cell>
          <cell r="H31">
            <v>3050</v>
          </cell>
          <cell r="I31">
            <v>260.25</v>
          </cell>
          <cell r="K31">
            <v>66.810859068983859</v>
          </cell>
          <cell r="L31">
            <v>0.25671799834383807</v>
          </cell>
        </row>
        <row r="32">
          <cell r="C32">
            <v>472.88748893193139</v>
          </cell>
          <cell r="D32">
            <v>16853.839483629901</v>
          </cell>
          <cell r="E32">
            <v>7969.969832275583</v>
          </cell>
          <cell r="G32">
            <v>468.93</v>
          </cell>
          <cell r="H32">
            <v>17700</v>
          </cell>
          <cell r="I32">
            <v>8298.4</v>
          </cell>
          <cell r="K32">
            <v>-328.43016772441661</v>
          </cell>
          <cell r="L32">
            <v>-3.9577529129038926E-2</v>
          </cell>
        </row>
        <row r="33">
          <cell r="C33">
            <v>109.7</v>
          </cell>
          <cell r="G33">
            <v>109.7</v>
          </cell>
          <cell r="H33">
            <v>4680</v>
          </cell>
          <cell r="I33">
            <v>513.04999999999995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4C856-C68C-485A-9428-E7F9F022107B}">
  <sheetPr>
    <tabColor rgb="FF92D050"/>
    <pageSetUpPr fitToPage="1"/>
  </sheetPr>
  <dimension ref="A1:IM53"/>
  <sheetViews>
    <sheetView showGridLines="0" tabSelected="1" zoomScaleNormal="100" workbookViewId="0">
      <selection activeCell="A3" sqref="A3"/>
    </sheetView>
  </sheetViews>
  <sheetFormatPr defaultColWidth="8.54296875" defaultRowHeight="12" customHeight="1" x14ac:dyDescent="0.25"/>
  <cols>
    <col min="1" max="1" width="32.1796875" style="1" customWidth="1"/>
    <col min="2" max="2" width="6.81640625" style="1" customWidth="1"/>
    <col min="3" max="3" width="6.453125" style="112" customWidth="1"/>
    <col min="4" max="4" width="6.54296875" style="1" customWidth="1"/>
    <col min="5" max="5" width="2.453125" style="1" customWidth="1"/>
    <col min="6" max="6" width="6.54296875" style="2" customWidth="1"/>
    <col min="7" max="7" width="5.54296875" style="112" customWidth="1"/>
    <col min="8" max="8" width="6.453125" style="113" customWidth="1"/>
    <col min="9" max="9" width="1.81640625" style="113" customWidth="1"/>
    <col min="10" max="10" width="7.54296875" style="1" customWidth="1"/>
    <col min="11" max="11" width="6.1796875" style="1" customWidth="1"/>
    <col min="12" max="12" width="10.453125" style="112" customWidth="1"/>
    <col min="13" max="13" width="0.81640625" style="112" customWidth="1"/>
    <col min="14" max="16384" width="8.54296875" style="5"/>
  </cols>
  <sheetData>
    <row r="1" spans="1:17" ht="57.5" customHeight="1" x14ac:dyDescent="0.25">
      <c r="B1" s="2"/>
      <c r="C1" s="2"/>
      <c r="D1" s="2"/>
      <c r="E1" s="2"/>
      <c r="G1" s="2"/>
      <c r="H1" s="3"/>
      <c r="I1" s="2"/>
      <c r="J1" s="3"/>
      <c r="K1" s="2"/>
      <c r="L1" s="4">
        <v>45520</v>
      </c>
      <c r="M1" s="2"/>
    </row>
    <row r="2" spans="1:17" ht="10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"/>
    </row>
    <row r="3" spans="1:17" s="13" customFormat="1" ht="19.5" customHeight="1" x14ac:dyDescent="0.25">
      <c r="A3" s="7" t="s">
        <v>0</v>
      </c>
      <c r="B3" s="8"/>
      <c r="C3" s="8"/>
      <c r="D3" s="8"/>
      <c r="E3" s="8"/>
      <c r="F3" s="9"/>
      <c r="G3" s="8"/>
      <c r="H3" s="10"/>
      <c r="I3" s="11"/>
      <c r="J3" s="10"/>
      <c r="K3" s="12"/>
      <c r="L3" s="12"/>
      <c r="M3" s="8"/>
    </row>
    <row r="4" spans="1:17" s="13" customFormat="1" ht="12.75" customHeight="1" x14ac:dyDescent="0.25">
      <c r="A4" s="14" t="s">
        <v>1</v>
      </c>
      <c r="B4" s="8"/>
      <c r="C4" s="8"/>
      <c r="D4" s="12"/>
      <c r="E4" s="12"/>
      <c r="F4" s="15"/>
      <c r="G4" s="8"/>
      <c r="H4" s="11"/>
      <c r="I4" s="11"/>
      <c r="J4" s="12"/>
      <c r="K4" s="12"/>
      <c r="L4" s="12"/>
      <c r="M4" s="8"/>
    </row>
    <row r="5" spans="1:17" s="13" customFormat="1" ht="17.25" customHeight="1" x14ac:dyDescent="0.25">
      <c r="A5" s="16" t="s">
        <v>2</v>
      </c>
      <c r="B5" s="17"/>
      <c r="C5" s="17"/>
      <c r="D5" s="18"/>
      <c r="E5" s="18"/>
      <c r="F5" s="19"/>
      <c r="G5" s="17"/>
      <c r="H5" s="20"/>
      <c r="I5" s="20"/>
      <c r="J5" s="18"/>
      <c r="K5" s="18"/>
      <c r="L5" s="18"/>
      <c r="M5" s="18"/>
    </row>
    <row r="6" spans="1:17" s="13" customFormat="1" ht="5.25" customHeight="1" x14ac:dyDescent="0.25">
      <c r="A6" s="21"/>
      <c r="B6" s="21"/>
      <c r="C6" s="22"/>
      <c r="D6" s="21"/>
      <c r="E6" s="21"/>
      <c r="F6" s="23"/>
      <c r="G6" s="22"/>
      <c r="H6" s="24"/>
      <c r="I6" s="24"/>
      <c r="J6" s="21"/>
      <c r="K6" s="21"/>
      <c r="L6" s="22"/>
      <c r="M6" s="22"/>
    </row>
    <row r="7" spans="1:17" s="30" customFormat="1" ht="12" customHeight="1" x14ac:dyDescent="0.25">
      <c r="A7" s="25"/>
      <c r="B7" s="124" t="s">
        <v>3</v>
      </c>
      <c r="C7" s="124"/>
      <c r="D7" s="124"/>
      <c r="E7" s="26"/>
      <c r="F7" s="124">
        <v>2023</v>
      </c>
      <c r="G7" s="124"/>
      <c r="H7" s="124"/>
      <c r="I7" s="27"/>
      <c r="J7" s="124" t="s">
        <v>4</v>
      </c>
      <c r="K7" s="124"/>
      <c r="L7" s="28" t="s">
        <v>5</v>
      </c>
      <c r="M7" s="29"/>
      <c r="P7" s="31"/>
      <c r="Q7" s="32"/>
    </row>
    <row r="8" spans="1:17" s="30" customFormat="1" ht="12" customHeight="1" x14ac:dyDescent="0.25">
      <c r="A8" s="33" t="s">
        <v>6</v>
      </c>
      <c r="B8" s="34" t="s">
        <v>7</v>
      </c>
      <c r="C8" s="28" t="s">
        <v>8</v>
      </c>
      <c r="D8" s="26"/>
      <c r="E8" s="26"/>
      <c r="F8" s="34" t="s">
        <v>7</v>
      </c>
      <c r="G8" s="28" t="s">
        <v>8</v>
      </c>
      <c r="H8" s="26"/>
      <c r="I8" s="27"/>
      <c r="J8" s="125" t="s">
        <v>9</v>
      </c>
      <c r="K8" s="125"/>
      <c r="L8" s="35" t="s">
        <v>10</v>
      </c>
      <c r="M8" s="36"/>
      <c r="P8" s="31"/>
      <c r="Q8" s="32"/>
    </row>
    <row r="9" spans="1:17" s="30" customFormat="1" ht="12" customHeight="1" x14ac:dyDescent="0.25">
      <c r="A9" s="25" t="s">
        <v>11</v>
      </c>
      <c r="B9" s="26" t="s">
        <v>12</v>
      </c>
      <c r="C9" s="35" t="s">
        <v>13</v>
      </c>
      <c r="D9" s="26"/>
      <c r="E9" s="26"/>
      <c r="F9" s="26" t="s">
        <v>12</v>
      </c>
      <c r="G9" s="35" t="s">
        <v>13</v>
      </c>
      <c r="H9" s="26"/>
      <c r="I9" s="27"/>
      <c r="J9" s="126" t="s">
        <v>14</v>
      </c>
      <c r="K9" s="126"/>
      <c r="L9" s="35" t="s">
        <v>15</v>
      </c>
      <c r="M9" s="36"/>
      <c r="P9" s="31"/>
      <c r="Q9" s="32"/>
    </row>
    <row r="10" spans="1:17" s="30" customFormat="1" ht="12" customHeight="1" x14ac:dyDescent="0.25">
      <c r="A10" s="37" t="s">
        <v>16</v>
      </c>
      <c r="B10" s="38" t="s">
        <v>17</v>
      </c>
      <c r="C10" s="39" t="s">
        <v>18</v>
      </c>
      <c r="D10" s="26"/>
      <c r="E10" s="26"/>
      <c r="F10" s="38" t="s">
        <v>17</v>
      </c>
      <c r="G10" s="39" t="s">
        <v>18</v>
      </c>
      <c r="H10" s="26"/>
      <c r="I10" s="27"/>
      <c r="J10" s="127" t="s">
        <v>19</v>
      </c>
      <c r="K10" s="127"/>
      <c r="L10" s="39" t="s">
        <v>20</v>
      </c>
      <c r="M10" s="40"/>
      <c r="P10" s="31"/>
      <c r="Q10" s="32"/>
    </row>
    <row r="11" spans="1:17" s="30" customFormat="1" ht="12" customHeight="1" x14ac:dyDescent="0.25">
      <c r="A11" s="25"/>
      <c r="B11" s="41" t="s">
        <v>21</v>
      </c>
      <c r="C11" s="123" t="s">
        <v>22</v>
      </c>
      <c r="D11" s="123"/>
      <c r="E11" s="42"/>
      <c r="F11" s="41" t="s">
        <v>23</v>
      </c>
      <c r="G11" s="35"/>
      <c r="H11" s="26"/>
      <c r="I11" s="27"/>
      <c r="J11" s="43"/>
      <c r="K11" s="26"/>
      <c r="L11" s="39" t="s">
        <v>24</v>
      </c>
      <c r="M11" s="29"/>
      <c r="P11" s="31"/>
      <c r="Q11" s="32"/>
    </row>
    <row r="12" spans="1:17" s="30" customFormat="1" ht="12" customHeight="1" x14ac:dyDescent="0.25">
      <c r="A12" s="25"/>
      <c r="B12" s="43"/>
      <c r="C12" s="44"/>
      <c r="D12" s="26" t="s">
        <v>25</v>
      </c>
      <c r="E12" s="26"/>
      <c r="F12" s="43"/>
      <c r="G12" s="44"/>
      <c r="H12" s="26" t="s">
        <v>25</v>
      </c>
      <c r="I12" s="45"/>
      <c r="J12" s="26" t="s">
        <v>26</v>
      </c>
      <c r="K12" s="43"/>
      <c r="L12" s="46" t="s">
        <v>27</v>
      </c>
      <c r="M12" s="44"/>
      <c r="P12" s="31"/>
      <c r="Q12" s="32"/>
    </row>
    <row r="13" spans="1:17" s="30" customFormat="1" ht="12" customHeight="1" x14ac:dyDescent="0.25">
      <c r="A13" s="25"/>
      <c r="B13" s="47" t="s">
        <v>28</v>
      </c>
      <c r="C13" s="48" t="s">
        <v>29</v>
      </c>
      <c r="D13" s="49" t="s">
        <v>30</v>
      </c>
      <c r="E13" s="49"/>
      <c r="F13" s="47" t="s">
        <v>28</v>
      </c>
      <c r="G13" s="48" t="s">
        <v>29</v>
      </c>
      <c r="H13" s="49" t="s">
        <v>30</v>
      </c>
      <c r="I13" s="50"/>
      <c r="J13" s="51" t="s">
        <v>31</v>
      </c>
      <c r="K13" s="52" t="s">
        <v>32</v>
      </c>
      <c r="L13" s="48" t="s">
        <v>33</v>
      </c>
      <c r="M13" s="35"/>
      <c r="P13" s="31"/>
      <c r="Q13" s="32"/>
    </row>
    <row r="14" spans="1:17" s="30" customFormat="1" ht="22.5" customHeight="1" x14ac:dyDescent="0.2">
      <c r="A14" s="53" t="s">
        <v>34</v>
      </c>
      <c r="B14" s="54">
        <f>ROUND('[1]2024_laskelma 12.8'!C17,1)</f>
        <v>216.5</v>
      </c>
      <c r="C14" s="55">
        <f>ROUND('[1]2024_laskelma 12.8'!D17,-1)</f>
        <v>3680</v>
      </c>
      <c r="D14" s="54">
        <f>ROUND('[1]2024_laskelma 12.8'!E17,1)</f>
        <v>796.2</v>
      </c>
      <c r="E14" s="56"/>
      <c r="F14" s="54">
        <f>ROUND('[1]2024_laskelma 12.8'!G17,1)</f>
        <v>229.2</v>
      </c>
      <c r="G14" s="55">
        <f>ROUND('[1]2024_laskelma 12.8'!H17,-1)</f>
        <v>3230</v>
      </c>
      <c r="H14" s="54">
        <f>ROUND('[1]2024_laskelma 12.8'!I17,1)</f>
        <v>740.4</v>
      </c>
      <c r="I14" s="57"/>
      <c r="J14" s="54">
        <f>ROUND('[1]2024_laskelma 12.8'!K17,1)</f>
        <v>55.8</v>
      </c>
      <c r="K14" s="58">
        <f>ROUND('[1]2024_laskelma 12.8'!L17,3)</f>
        <v>7.4999999999999997E-2</v>
      </c>
      <c r="L14" s="59">
        <v>3710</v>
      </c>
      <c r="M14" s="60"/>
      <c r="N14" s="61"/>
      <c r="O14" s="62"/>
    </row>
    <row r="15" spans="1:17" s="30" customFormat="1" ht="12.75" customHeight="1" x14ac:dyDescent="0.2">
      <c r="A15" s="63" t="s">
        <v>35</v>
      </c>
      <c r="B15" s="54">
        <f>ROUND('[1]2024_laskelma 12.8'!C18,1)</f>
        <v>54.8</v>
      </c>
      <c r="C15" s="55">
        <f>ROUND('[1]2024_laskelma 12.8'!D18,-1)</f>
        <v>3960</v>
      </c>
      <c r="D15" s="54">
        <f>ROUND('[1]2024_laskelma 12.8'!E18,1)</f>
        <v>217.1</v>
      </c>
      <c r="E15" s="56"/>
      <c r="F15" s="54">
        <f>ROUND('[1]2024_laskelma 12.8'!G18,1)</f>
        <v>65.900000000000006</v>
      </c>
      <c r="G15" s="55">
        <f>ROUND('[1]2024_laskelma 12.8'!H18,-1)</f>
        <v>4280</v>
      </c>
      <c r="H15" s="54">
        <f>ROUND('[1]2024_laskelma 12.8'!I18,1)</f>
        <v>282.39999999999998</v>
      </c>
      <c r="I15" s="57"/>
      <c r="J15" s="54">
        <f>ROUND('[1]2024_laskelma 12.8'!K18,1)</f>
        <v>-65.3</v>
      </c>
      <c r="K15" s="58">
        <f>ROUND('[1]2024_laskelma 12.8'!L18,3)</f>
        <v>-0.23100000000000001</v>
      </c>
      <c r="L15" s="64">
        <v>4300</v>
      </c>
      <c r="M15" s="60"/>
      <c r="N15" s="61"/>
      <c r="O15" s="62"/>
    </row>
    <row r="16" spans="1:17" s="30" customFormat="1" ht="12.75" customHeight="1" x14ac:dyDescent="0.2">
      <c r="A16" s="63" t="s">
        <v>36</v>
      </c>
      <c r="B16" s="54">
        <f>ROUND('[1]2024_laskelma 12.8'!C19,1)</f>
        <v>161.69999999999999</v>
      </c>
      <c r="C16" s="55">
        <f>ROUND('[1]2024_laskelma 12.8'!D19,-1)</f>
        <v>3580</v>
      </c>
      <c r="D16" s="54">
        <f>ROUND('[1]2024_laskelma 12.8'!E19,1)</f>
        <v>579.1</v>
      </c>
      <c r="E16" s="56"/>
      <c r="F16" s="54">
        <f>ROUND('[1]2024_laskelma 12.8'!G19,1)</f>
        <v>163.19999999999999</v>
      </c>
      <c r="G16" s="55">
        <f>ROUND('[1]2024_laskelma 12.8'!H19,-1)</f>
        <v>2810</v>
      </c>
      <c r="H16" s="54">
        <f>ROUND('[1]2024_laskelma 12.8'!I19,1)</f>
        <v>458</v>
      </c>
      <c r="I16" s="57"/>
      <c r="J16" s="54">
        <f>ROUND('[1]2024_laskelma 12.8'!K19,1)</f>
        <v>121.1</v>
      </c>
      <c r="K16" s="58">
        <f>ROUND('[1]2024_laskelma 12.8'!L19,3)</f>
        <v>0.26400000000000001</v>
      </c>
      <c r="L16" s="64">
        <v>3550</v>
      </c>
      <c r="M16" s="60"/>
      <c r="N16" s="61"/>
      <c r="O16" s="62"/>
    </row>
    <row r="17" spans="1:19" s="30" customFormat="1" ht="12.75" customHeight="1" x14ac:dyDescent="0.2">
      <c r="A17" s="63" t="s">
        <v>37</v>
      </c>
      <c r="B17" s="54">
        <f>ROUND('[1]2024_laskelma 12.8'!C20,1)</f>
        <v>6.9</v>
      </c>
      <c r="C17" s="55">
        <f>ROUND('[1]2024_laskelma 12.8'!D20,-1)</f>
        <v>4090</v>
      </c>
      <c r="D17" s="54">
        <f>ROUND('[1]2024_laskelma 12.8'!E20,1)</f>
        <v>28.3</v>
      </c>
      <c r="E17" s="56"/>
      <c r="F17" s="54">
        <f>ROUND('[1]2024_laskelma 12.8'!G20,1)</f>
        <v>5.6</v>
      </c>
      <c r="G17" s="55">
        <f>ROUND('[1]2024_laskelma 12.8'!H20,-1)</f>
        <v>4560</v>
      </c>
      <c r="H17" s="54">
        <f>ROUND('[1]2024_laskelma 12.8'!I20,1)</f>
        <v>25.5</v>
      </c>
      <c r="I17" s="57"/>
      <c r="J17" s="54">
        <f>ROUND('[1]2024_laskelma 12.8'!K20,1)</f>
        <v>2.8</v>
      </c>
      <c r="K17" s="58">
        <f>ROUND('[1]2024_laskelma 12.8'!L20,3)</f>
        <v>0</v>
      </c>
      <c r="L17" s="64">
        <v>4040</v>
      </c>
      <c r="M17" s="60"/>
      <c r="N17" s="61"/>
      <c r="O17" s="62"/>
    </row>
    <row r="18" spans="1:19" s="30" customFormat="1" ht="12.75" customHeight="1" x14ac:dyDescent="0.2">
      <c r="A18" s="65" t="s">
        <v>38</v>
      </c>
      <c r="B18" s="54">
        <f>ROUND('[1]2024_laskelma 12.8'!C21,1)</f>
        <v>16.8</v>
      </c>
      <c r="C18" s="55">
        <f>ROUND('[1]2024_laskelma 12.8'!D21,-1)</f>
        <v>3120</v>
      </c>
      <c r="D18" s="54">
        <f>ROUND('[1]2024_laskelma 12.8'!E21,1)</f>
        <v>52.5</v>
      </c>
      <c r="E18" s="56"/>
      <c r="F18" s="54">
        <f>ROUND('[1]2024_laskelma 12.8'!G21,1)</f>
        <v>25.7</v>
      </c>
      <c r="G18" s="55">
        <f>ROUND('[1]2024_laskelma 12.8'!H21,-1)</f>
        <v>3530</v>
      </c>
      <c r="H18" s="54">
        <f>ROUND('[1]2024_laskelma 12.8'!I21,1)</f>
        <v>90.9</v>
      </c>
      <c r="I18" s="57"/>
      <c r="J18" s="54">
        <f>ROUND('[1]2024_laskelma 12.8'!K21,1)</f>
        <v>-38.4</v>
      </c>
      <c r="K18" s="58">
        <f>ROUND('[1]2024_laskelma 12.8'!L21,3)</f>
        <v>-0.42299999999999999</v>
      </c>
      <c r="L18" s="64">
        <v>3540</v>
      </c>
      <c r="M18" s="60"/>
      <c r="N18" s="61"/>
      <c r="O18" s="62"/>
    </row>
    <row r="19" spans="1:19" s="30" customFormat="1" ht="12.75" customHeight="1" x14ac:dyDescent="0.2">
      <c r="A19" s="63" t="s">
        <v>39</v>
      </c>
      <c r="B19" s="54">
        <f>ROUND('[1]2024_laskelma 12.8'!C22,1)</f>
        <v>320.8</v>
      </c>
      <c r="C19" s="55">
        <f>ROUND('[1]2024_laskelma 12.8'!D22,-1)</f>
        <v>3500</v>
      </c>
      <c r="D19" s="54">
        <f>ROUND('[1]2024_laskelma 12.8'!E22,1)</f>
        <v>1124.2</v>
      </c>
      <c r="E19" s="56"/>
      <c r="F19" s="54">
        <f>ROUND('[1]2024_laskelma 12.8'!G22,1)</f>
        <v>340.7</v>
      </c>
      <c r="G19" s="55">
        <f>ROUND('[1]2024_laskelma 12.8'!H22,-1)</f>
        <v>3820</v>
      </c>
      <c r="H19" s="54">
        <f>ROUND('[1]2024_laskelma 12.8'!I22,1)</f>
        <v>1066.3</v>
      </c>
      <c r="I19" s="57"/>
      <c r="J19" s="54">
        <f>ROUND('[1]2024_laskelma 12.8'!K22,1)</f>
        <v>57.9</v>
      </c>
      <c r="K19" s="58">
        <f>ROUND('[1]2024_laskelma 12.8'!L22,3)</f>
        <v>5.3999999999999999E-2</v>
      </c>
      <c r="L19" s="64">
        <v>3560</v>
      </c>
      <c r="M19" s="60"/>
      <c r="N19" s="61"/>
      <c r="O19" s="62"/>
    </row>
    <row r="20" spans="1:19" s="30" customFormat="1" ht="12.75" customHeight="1" x14ac:dyDescent="0.2">
      <c r="A20" s="65" t="s">
        <v>40</v>
      </c>
      <c r="B20" s="54">
        <f>ROUND('[1]2024_laskelma 12.8'!C23,1)</f>
        <v>326.5</v>
      </c>
      <c r="C20" s="55">
        <f>ROUND('[1]2024_laskelma 12.8'!D23,-1)</f>
        <v>3850</v>
      </c>
      <c r="D20" s="54">
        <f>ROUND('[1]2024_laskelma 12.8'!E23,1)</f>
        <v>1257.5</v>
      </c>
      <c r="E20" s="56"/>
      <c r="F20" s="54">
        <f>ROUND('[1]2024_laskelma 12.8'!G23,1)</f>
        <v>291.3</v>
      </c>
      <c r="G20" s="55">
        <f>ROUND('[1]2024_laskelma 12.8'!H23,-1)</f>
        <v>3460</v>
      </c>
      <c r="H20" s="54">
        <f>ROUND('[1]2024_laskelma 12.8'!I23,1)</f>
        <v>1008</v>
      </c>
      <c r="I20" s="57"/>
      <c r="J20" s="54">
        <f>ROUND('[1]2024_laskelma 12.8'!K23,1)</f>
        <v>249.5</v>
      </c>
      <c r="K20" s="58">
        <f>ROUND('[1]2024_laskelma 12.8'!L23,3)</f>
        <v>0.248</v>
      </c>
      <c r="L20" s="64">
        <v>3410</v>
      </c>
      <c r="M20" s="60"/>
      <c r="N20" s="61"/>
      <c r="O20" s="62"/>
    </row>
    <row r="21" spans="1:19" s="30" customFormat="1" ht="12.75" customHeight="1" x14ac:dyDescent="0.2">
      <c r="A21" s="65" t="s">
        <v>41</v>
      </c>
      <c r="B21" s="54">
        <f>ROUND('[1]2024_laskelma 12.8'!C24,1)</f>
        <v>15.2</v>
      </c>
      <c r="C21" s="55">
        <f>ROUND('[1]2024_laskelma 12.8'!D24,-1)</f>
        <v>3420</v>
      </c>
      <c r="D21" s="54">
        <f>ROUND('[1]2024_laskelma 12.8'!E24,1)</f>
        <v>52</v>
      </c>
      <c r="E21" s="56"/>
      <c r="F21" s="54">
        <f>ROUND('[1]2024_laskelma 12.8'!G24,1)</f>
        <v>14.3</v>
      </c>
      <c r="G21" s="55">
        <f>ROUND('[1]2024_laskelma 12.8'!H24,-1)</f>
        <v>2780</v>
      </c>
      <c r="H21" s="54">
        <f>ROUND('[1]2024_laskelma 12.8'!I24,1)</f>
        <v>39.700000000000003</v>
      </c>
      <c r="I21" s="57"/>
      <c r="J21" s="54">
        <f>ROUND('[1]2024_laskelma 12.8'!K24,1)</f>
        <v>12.3</v>
      </c>
      <c r="K21" s="58">
        <f>ROUND('[1]2024_laskelma 12.8'!L24,3)</f>
        <v>0.31</v>
      </c>
      <c r="L21" s="64">
        <v>2740</v>
      </c>
      <c r="M21" s="60"/>
      <c r="N21" s="61"/>
      <c r="O21" s="62"/>
    </row>
    <row r="22" spans="1:19" s="30" customFormat="1" ht="19.5" customHeight="1" x14ac:dyDescent="0.25">
      <c r="A22" s="66" t="s">
        <v>42</v>
      </c>
      <c r="B22" s="67">
        <f>B14+B18+B19+B20+B21</f>
        <v>895.80000000000007</v>
      </c>
      <c r="C22" s="68">
        <f>ROUND(D22/B22*1000,-1)</f>
        <v>3660</v>
      </c>
      <c r="D22" s="67">
        <f>D14+D18+D19+D20+D21</f>
        <v>3282.4</v>
      </c>
      <c r="E22" s="69"/>
      <c r="F22" s="67">
        <f>F14+F18+F19+F20+F21</f>
        <v>901.19999999999982</v>
      </c>
      <c r="G22" s="68">
        <f>ROUND(H22/F22*1000,-1)</f>
        <v>3270</v>
      </c>
      <c r="H22" s="67">
        <f>H14+H18+H19+H20+H21</f>
        <v>2945.2999999999997</v>
      </c>
      <c r="I22" s="70"/>
      <c r="J22" s="67">
        <f>D22-H22</f>
        <v>337.10000000000036</v>
      </c>
      <c r="K22" s="71">
        <f>ROUND(+J22/H22,3)</f>
        <v>0.114</v>
      </c>
      <c r="L22" s="72">
        <v>3530</v>
      </c>
      <c r="M22" s="73"/>
      <c r="N22" s="61"/>
      <c r="O22" s="62"/>
    </row>
    <row r="23" spans="1:19" s="82" customFormat="1" ht="26.25" customHeight="1" x14ac:dyDescent="0.2">
      <c r="A23" s="74" t="s">
        <v>43</v>
      </c>
      <c r="B23" s="54">
        <f>ROUND('[1]2024_laskelma 12.8'!C33,1)</f>
        <v>109.7</v>
      </c>
      <c r="C23" s="75" t="s">
        <v>44</v>
      </c>
      <c r="D23" s="76" t="s">
        <v>44</v>
      </c>
      <c r="E23" s="77"/>
      <c r="F23" s="54">
        <f>ROUND('[1]2024_laskelma 12.8'!G33,1)</f>
        <v>109.7</v>
      </c>
      <c r="G23" s="55">
        <f>ROUND('[1]2024_laskelma 12.8'!H33,-1)</f>
        <v>4680</v>
      </c>
      <c r="H23" s="54">
        <f>ROUND('[1]2024_laskelma 12.8'!I33,1)</f>
        <v>513.1</v>
      </c>
      <c r="I23" s="78"/>
      <c r="J23" s="76" t="s">
        <v>44</v>
      </c>
      <c r="K23" s="79" t="s">
        <v>44</v>
      </c>
      <c r="L23" s="80" t="s">
        <v>44</v>
      </c>
      <c r="M23" s="81"/>
      <c r="O23" s="62"/>
    </row>
    <row r="24" spans="1:19" s="30" customFormat="1" ht="14.25" customHeight="1" x14ac:dyDescent="0.2">
      <c r="A24" s="63" t="s">
        <v>45</v>
      </c>
      <c r="B24" s="54">
        <f>ROUND('[1]2024_laskelma 12.8'!C25,1)</f>
        <v>34</v>
      </c>
      <c r="C24" s="55">
        <f>ROUND('[1]2024_laskelma 12.8'!D25,-1)</f>
        <v>1410</v>
      </c>
      <c r="D24" s="54">
        <f>ROUND('[1]2024_laskelma 12.8'!E25,1)</f>
        <v>48.1</v>
      </c>
      <c r="F24" s="54">
        <f>ROUND('[1]2024_laskelma 12.8'!G25,1)</f>
        <v>23.5</v>
      </c>
      <c r="G24" s="55">
        <f>ROUND('[1]2024_laskelma 12.8'!H25,-1)</f>
        <v>1290</v>
      </c>
      <c r="H24" s="54">
        <f>ROUND('[1]2024_laskelma 12.8'!I25,1)</f>
        <v>29.5</v>
      </c>
      <c r="I24" s="83"/>
      <c r="J24" s="54">
        <f>ROUND('[1]2024_laskelma 12.8'!K25,1)</f>
        <v>18.600000000000001</v>
      </c>
      <c r="K24" s="58">
        <f>ROUND('[1]2024_laskelma 12.8'!L25,3)</f>
        <v>0.63200000000000001</v>
      </c>
      <c r="L24" s="64">
        <v>1220</v>
      </c>
      <c r="M24" s="60"/>
      <c r="N24" s="61"/>
      <c r="O24" s="62"/>
      <c r="P24" s="84"/>
      <c r="Q24" s="84"/>
      <c r="R24" s="84"/>
      <c r="S24" s="71"/>
    </row>
    <row r="25" spans="1:19" s="30" customFormat="1" ht="12.75" customHeight="1" x14ac:dyDescent="0.2">
      <c r="A25" s="63" t="s">
        <v>46</v>
      </c>
      <c r="B25" s="54">
        <f>ROUND('[1]2024_laskelma 12.8'!C26,1)</f>
        <v>7.3</v>
      </c>
      <c r="C25" s="55">
        <f>ROUND('[1]2024_laskelma 12.8'!D26,-1)</f>
        <v>1510</v>
      </c>
      <c r="D25" s="54">
        <f>ROUND('[1]2024_laskelma 12.8'!E26,1)</f>
        <v>11.1</v>
      </c>
      <c r="E25" s="85"/>
      <c r="F25" s="54">
        <f>ROUND('[1]2024_laskelma 12.8'!G26,1)</f>
        <v>7.5</v>
      </c>
      <c r="G25" s="55">
        <f>ROUND('[1]2024_laskelma 12.8'!H26,-1)</f>
        <v>1620</v>
      </c>
      <c r="H25" s="54">
        <f>ROUND('[1]2024_laskelma 12.8'!I26,1)</f>
        <v>11.1</v>
      </c>
      <c r="I25" s="83"/>
      <c r="J25" s="54">
        <f>ROUND('[1]2024_laskelma 12.8'!K26,1)</f>
        <v>0</v>
      </c>
      <c r="K25" s="58">
        <f>ROUND('[1]2024_laskelma 12.8'!L26,3)</f>
        <v>-2E-3</v>
      </c>
      <c r="L25" s="64">
        <v>1660</v>
      </c>
      <c r="M25" s="60"/>
      <c r="N25" s="61"/>
      <c r="O25" s="62"/>
    </row>
    <row r="26" spans="1:19" s="82" customFormat="1" ht="12.75" customHeight="1" x14ac:dyDescent="0.2">
      <c r="A26" s="86" t="s">
        <v>47</v>
      </c>
      <c r="B26" s="54">
        <f>ROUND('[1]2024_laskelma 12.8'!C27,1)</f>
        <v>17.899999999999999</v>
      </c>
      <c r="C26" s="55">
        <f>ROUND('[1]2024_laskelma 12.8'!D27,-1)</f>
        <v>31490</v>
      </c>
      <c r="D26" s="54">
        <f>ROUND('[1]2024_laskelma 12.8'!E27,1)</f>
        <v>563.29999999999995</v>
      </c>
      <c r="E26" s="56"/>
      <c r="F26" s="54">
        <f>ROUND('[1]2024_laskelma 12.8'!G27,1)</f>
        <v>16.5</v>
      </c>
      <c r="G26" s="55">
        <f>ROUND('[1]2024_laskelma 12.8'!H27,-1)</f>
        <v>30150</v>
      </c>
      <c r="H26" s="54">
        <f>ROUND('[1]2024_laskelma 12.8'!I27,1)</f>
        <v>498.1</v>
      </c>
      <c r="I26" s="77"/>
      <c r="J26" s="54">
        <f>ROUND('[1]2024_laskelma 12.8'!K27,1)</f>
        <v>65.3</v>
      </c>
      <c r="K26" s="58">
        <f>ROUND('[1]2024_laskelma 12.8'!L27,3)</f>
        <v>0.13100000000000001</v>
      </c>
      <c r="L26" s="81">
        <v>28040</v>
      </c>
      <c r="M26" s="81"/>
      <c r="N26" s="61"/>
      <c r="O26" s="62"/>
    </row>
    <row r="27" spans="1:19" s="82" customFormat="1" ht="12.75" customHeight="1" x14ac:dyDescent="0.2">
      <c r="A27" s="86" t="s">
        <v>48</v>
      </c>
      <c r="B27" s="54">
        <f>ROUND('[1]2024_laskelma 12.8'!C28,1)</f>
        <v>14.4</v>
      </c>
      <c r="C27" s="55">
        <f>ROUND('[1]2024_laskelma 12.8'!D28,-1)</f>
        <v>41710</v>
      </c>
      <c r="D27" s="54">
        <f>ROUND('[1]2024_laskelma 12.8'!E28,1)</f>
        <v>601.5</v>
      </c>
      <c r="E27" s="87"/>
      <c r="F27" s="54">
        <f>ROUND('[1]2024_laskelma 12.8'!G28,1)</f>
        <v>10.9</v>
      </c>
      <c r="G27" s="55">
        <f>ROUND('[1]2024_laskelma 12.8'!H28,-1)</f>
        <v>38510</v>
      </c>
      <c r="H27" s="54">
        <f>ROUND('[1]2024_laskelma 12.8'!I28,1)</f>
        <v>420.9</v>
      </c>
      <c r="I27" s="77"/>
      <c r="J27" s="54">
        <f>ROUND('[1]2024_laskelma 12.8'!K28,1)</f>
        <v>180.6</v>
      </c>
      <c r="K27" s="58">
        <f>ROUND('[1]2024_laskelma 12.8'!L28,3)</f>
        <v>0.42899999999999999</v>
      </c>
      <c r="L27" s="81">
        <v>39200</v>
      </c>
      <c r="M27" s="81"/>
      <c r="N27" s="61"/>
      <c r="O27" s="62"/>
    </row>
    <row r="28" spans="1:19" s="82" customFormat="1" ht="12.75" customHeight="1" x14ac:dyDescent="0.2">
      <c r="A28" s="88" t="s">
        <v>49</v>
      </c>
      <c r="B28" s="54">
        <f>ROUND('[1]2024_laskelma 12.8'!C29,1)</f>
        <v>40.299999999999997</v>
      </c>
      <c r="C28" s="55">
        <f>ROUND('[1]2024_laskelma 12.8'!D29,-1)</f>
        <v>2910</v>
      </c>
      <c r="D28" s="54">
        <f>ROUND('[1]2024_laskelma 12.8'!E29,1)</f>
        <v>117.2</v>
      </c>
      <c r="E28" s="56"/>
      <c r="F28" s="54">
        <f>ROUND('[1]2024_laskelma 12.8'!G29,1)</f>
        <v>34.4</v>
      </c>
      <c r="G28" s="55">
        <f>ROUND('[1]2024_laskelma 12.8'!H29,-1)</f>
        <v>2540</v>
      </c>
      <c r="H28" s="54">
        <f>ROUND('[1]2024_laskelma 12.8'!I29,1)</f>
        <v>87.3</v>
      </c>
      <c r="I28" s="77"/>
      <c r="J28" s="54">
        <f>ROUND('[1]2024_laskelma 12.8'!K29,1)</f>
        <v>29.9</v>
      </c>
      <c r="K28" s="58">
        <f>ROUND('[1]2024_laskelma 12.8'!L29,3)</f>
        <v>0.34300000000000003</v>
      </c>
      <c r="L28" s="81">
        <v>2480</v>
      </c>
      <c r="M28" s="81"/>
      <c r="N28" s="61"/>
      <c r="O28" s="62"/>
    </row>
    <row r="29" spans="1:19" s="82" customFormat="1" ht="12.75" customHeight="1" x14ac:dyDescent="0.2">
      <c r="A29" s="88" t="s">
        <v>50</v>
      </c>
      <c r="B29" s="54">
        <f>ROUND('[1]2024_laskelma 12.8'!C30,1)</f>
        <v>5.4</v>
      </c>
      <c r="C29" s="55">
        <f>ROUND('[1]2024_laskelma 12.8'!D30,-1)</f>
        <v>2100</v>
      </c>
      <c r="D29" s="54">
        <f>ROUND('[1]2024_laskelma 12.8'!E30,1)</f>
        <v>11.4</v>
      </c>
      <c r="E29" s="77"/>
      <c r="F29" s="54">
        <f>ROUND('[1]2024_laskelma 12.8'!G30,1)</f>
        <v>6.9</v>
      </c>
      <c r="G29" s="55">
        <f>ROUND('[1]2024_laskelma 12.8'!H30,-1)</f>
        <v>1610</v>
      </c>
      <c r="H29" s="54">
        <f>ROUND('[1]2024_laskelma 12.8'!I30,1)</f>
        <v>11.2</v>
      </c>
      <c r="I29" s="78"/>
      <c r="J29" s="54">
        <f>ROUND('[1]2024_laskelma 12.8'!K30,1)</f>
        <v>0.2</v>
      </c>
      <c r="K29" s="58">
        <f>ROUND('[1]2024_laskelma 12.8'!L30,3)</f>
        <v>1.7999999999999999E-2</v>
      </c>
      <c r="L29" s="72">
        <v>1940</v>
      </c>
      <c r="M29" s="81"/>
      <c r="N29" s="61"/>
      <c r="O29" s="62"/>
    </row>
    <row r="30" spans="1:19" s="82" customFormat="1" ht="12.75" customHeight="1" x14ac:dyDescent="0.2">
      <c r="A30" s="89" t="s">
        <v>51</v>
      </c>
      <c r="B30" s="54">
        <f>ROUND('[1]2024_laskelma 12.8'!C31,1)</f>
        <v>86.2</v>
      </c>
      <c r="C30" s="55">
        <f>ROUND('[1]2024_laskelma 12.8'!D31,-1)</f>
        <v>3800</v>
      </c>
      <c r="D30" s="54">
        <f>ROUND('[1]2024_laskelma 12.8'!E31,1)</f>
        <v>327.10000000000002</v>
      </c>
      <c r="E30" s="77"/>
      <c r="F30" s="54">
        <f>ROUND('[1]2024_laskelma 12.8'!G31,1)</f>
        <v>85.4</v>
      </c>
      <c r="G30" s="55">
        <f>ROUND('[1]2024_laskelma 12.8'!H31,-1)</f>
        <v>3050</v>
      </c>
      <c r="H30" s="54">
        <f>ROUND('[1]2024_laskelma 12.8'!I31,1)</f>
        <v>260.3</v>
      </c>
      <c r="I30" s="78"/>
      <c r="J30" s="54">
        <f>ROUND('[1]2024_laskelma 12.8'!K31,1)</f>
        <v>66.8</v>
      </c>
      <c r="K30" s="58">
        <f>ROUND('[1]2024_laskelma 12.8'!L31,3)</f>
        <v>0.25700000000000001</v>
      </c>
      <c r="L30" s="72">
        <v>3430</v>
      </c>
      <c r="M30" s="81"/>
      <c r="N30" s="61"/>
      <c r="O30" s="62"/>
    </row>
    <row r="31" spans="1:19" s="82" customFormat="1" ht="12.75" customHeight="1" x14ac:dyDescent="0.2">
      <c r="A31" s="89" t="s">
        <v>52</v>
      </c>
      <c r="B31" s="54">
        <f>ROUND('[1]2024_laskelma 12.8'!C32,1)</f>
        <v>472.9</v>
      </c>
      <c r="C31" s="55">
        <f>ROUND('[1]2024_laskelma 12.8'!D32,-1)</f>
        <v>16850</v>
      </c>
      <c r="D31" s="54">
        <f>ROUND('[1]2024_laskelma 12.8'!E32,1)</f>
        <v>7970</v>
      </c>
      <c r="E31" s="77"/>
      <c r="F31" s="54">
        <f>ROUND('[1]2024_laskelma 12.8'!G32,1)</f>
        <v>468.9</v>
      </c>
      <c r="G31" s="55">
        <f>ROUND('[1]2024_laskelma 12.8'!H32,-1)</f>
        <v>17700</v>
      </c>
      <c r="H31" s="54">
        <f>ROUND('[1]2024_laskelma 12.8'!I32,1)</f>
        <v>8298.4</v>
      </c>
      <c r="I31" s="78"/>
      <c r="J31" s="54">
        <f>ROUND('[1]2024_laskelma 12.8'!K32,1)</f>
        <v>-328.4</v>
      </c>
      <c r="K31" s="58">
        <f>ROUND('[1]2024_laskelma 12.8'!L32,3)</f>
        <v>-0.04</v>
      </c>
      <c r="L31" s="72">
        <v>15270</v>
      </c>
      <c r="M31" s="81"/>
      <c r="N31" s="61"/>
      <c r="O31" s="62"/>
    </row>
    <row r="32" spans="1:19" ht="10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2"/>
    </row>
    <row r="33" spans="1:247" s="93" customFormat="1" ht="12" customHeight="1" x14ac:dyDescent="0.2">
      <c r="A33" s="90" t="s">
        <v>53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</row>
    <row r="34" spans="1:247" s="93" customFormat="1" ht="11.5" customHeight="1" x14ac:dyDescent="0.2">
      <c r="A34" s="90" t="s">
        <v>54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</row>
    <row r="35" spans="1:247" s="99" customFormat="1" ht="12.5" x14ac:dyDescent="0.25">
      <c r="A35" s="95" t="s">
        <v>55</v>
      </c>
      <c r="B35" s="96"/>
      <c r="C35" s="97"/>
      <c r="D35" s="96"/>
      <c r="E35" s="96"/>
      <c r="F35" s="96"/>
      <c r="G35" s="97"/>
      <c r="H35" s="98"/>
      <c r="I35" s="96"/>
      <c r="J35" s="96"/>
      <c r="K35" s="96"/>
      <c r="L35" s="96"/>
      <c r="M35" s="97"/>
    </row>
    <row r="36" spans="1:247" s="99" customFormat="1" ht="12.5" x14ac:dyDescent="0.25">
      <c r="A36" s="100" t="s">
        <v>56</v>
      </c>
      <c r="B36" s="96"/>
      <c r="C36" s="97"/>
      <c r="D36" s="96"/>
      <c r="E36" s="96"/>
      <c r="F36" s="96"/>
      <c r="G36" s="97"/>
      <c r="H36" s="98"/>
      <c r="I36" s="96"/>
      <c r="J36" s="96"/>
      <c r="K36" s="96"/>
      <c r="L36" s="96"/>
      <c r="M36" s="97"/>
    </row>
    <row r="37" spans="1:247" s="99" customFormat="1" ht="12.5" x14ac:dyDescent="0.25">
      <c r="A37" s="101" t="s">
        <v>57</v>
      </c>
      <c r="B37" s="96"/>
      <c r="C37" s="97"/>
      <c r="D37" s="96"/>
      <c r="E37" s="96"/>
      <c r="F37" s="96"/>
      <c r="G37" s="97"/>
      <c r="H37" s="98"/>
      <c r="I37" s="96"/>
      <c r="J37" s="96"/>
      <c r="K37" s="96"/>
      <c r="L37" s="96"/>
      <c r="M37" s="97"/>
    </row>
    <row r="38" spans="1:247" s="99" customFormat="1" ht="12.5" x14ac:dyDescent="0.25">
      <c r="A38" s="102" t="s">
        <v>58</v>
      </c>
      <c r="B38" s="103"/>
      <c r="C38" s="97"/>
      <c r="D38" s="96"/>
      <c r="E38" s="96"/>
      <c r="F38" s="96"/>
      <c r="G38" s="97"/>
      <c r="H38" s="98"/>
      <c r="I38" s="96"/>
      <c r="J38" s="96"/>
      <c r="K38" s="96"/>
      <c r="L38" s="96"/>
      <c r="M38" s="97"/>
    </row>
    <row r="39" spans="1:247" s="99" customFormat="1" ht="12.5" x14ac:dyDescent="0.25">
      <c r="A39" s="102" t="s">
        <v>59</v>
      </c>
      <c r="B39" s="103"/>
      <c r="C39" s="97"/>
      <c r="D39" s="96"/>
      <c r="E39" s="96"/>
      <c r="F39" s="96"/>
      <c r="G39" s="97"/>
      <c r="H39" s="98"/>
      <c r="I39" s="96"/>
      <c r="J39" s="96"/>
      <c r="K39" s="96"/>
      <c r="L39" s="96"/>
      <c r="M39" s="97"/>
    </row>
    <row r="40" spans="1:247" s="99" customFormat="1" ht="12.5" x14ac:dyDescent="0.25">
      <c r="A40" s="104" t="s">
        <v>60</v>
      </c>
      <c r="B40" s="103"/>
      <c r="C40" s="97"/>
      <c r="D40" s="96"/>
      <c r="E40" s="96"/>
      <c r="F40" s="96"/>
      <c r="G40" s="97"/>
      <c r="H40" s="98"/>
      <c r="I40" s="96"/>
      <c r="J40" s="96"/>
      <c r="K40" s="96"/>
      <c r="L40" s="96"/>
      <c r="M40" s="97"/>
    </row>
    <row r="41" spans="1:247" s="99" customFormat="1" ht="12.5" x14ac:dyDescent="0.25">
      <c r="A41" s="95" t="s">
        <v>61</v>
      </c>
      <c r="B41" s="105"/>
      <c r="C41" s="106"/>
      <c r="D41" s="107"/>
      <c r="E41" s="107"/>
      <c r="F41" s="108"/>
      <c r="G41" s="106"/>
      <c r="H41" s="109"/>
      <c r="I41" s="107"/>
      <c r="J41" s="107"/>
      <c r="K41" s="107"/>
      <c r="L41" s="107"/>
      <c r="M41" s="106"/>
    </row>
    <row r="42" spans="1:247" s="99" customFormat="1" ht="12.5" x14ac:dyDescent="0.25">
      <c r="A42" s="95"/>
      <c r="B42" s="105"/>
      <c r="C42" s="106"/>
      <c r="D42" s="107"/>
      <c r="E42" s="107"/>
      <c r="F42" s="108"/>
      <c r="G42" s="106"/>
      <c r="H42" s="109"/>
      <c r="I42" s="107"/>
      <c r="J42" s="107"/>
      <c r="K42" s="107"/>
      <c r="L42" s="107"/>
      <c r="M42" s="106"/>
    </row>
    <row r="43" spans="1:247" s="99" customFormat="1" ht="12.5" x14ac:dyDescent="0.25">
      <c r="A43" s="110" t="s">
        <v>62</v>
      </c>
      <c r="B43" s="105"/>
      <c r="C43" s="106"/>
      <c r="D43" s="107"/>
      <c r="E43" s="107"/>
      <c r="F43" s="108"/>
      <c r="G43" s="106"/>
      <c r="H43" s="109"/>
      <c r="I43" s="107"/>
      <c r="J43" s="107"/>
      <c r="K43" s="107"/>
      <c r="L43" s="107"/>
      <c r="M43" s="106"/>
    </row>
    <row r="44" spans="1:247" ht="12" customHeight="1" x14ac:dyDescent="0.25">
      <c r="A44" s="110" t="s">
        <v>63</v>
      </c>
      <c r="B44" s="111"/>
    </row>
    <row r="45" spans="1:247" s="119" customFormat="1" ht="12" customHeight="1" x14ac:dyDescent="0.3">
      <c r="A45" s="114" t="s">
        <v>64</v>
      </c>
      <c r="B45" s="115"/>
      <c r="C45" s="116"/>
      <c r="D45" s="115"/>
      <c r="E45" s="115"/>
      <c r="F45" s="117"/>
      <c r="G45" s="116"/>
      <c r="H45" s="118"/>
      <c r="I45" s="118"/>
      <c r="J45" s="115"/>
      <c r="K45" s="115"/>
      <c r="L45" s="116"/>
      <c r="M45" s="116"/>
    </row>
    <row r="48" spans="1:247" s="2" customFormat="1" ht="12" customHeight="1" x14ac:dyDescent="0.25">
      <c r="A48" s="1"/>
      <c r="B48" s="120"/>
      <c r="C48" s="112"/>
      <c r="D48" s="1"/>
      <c r="E48" s="1"/>
      <c r="G48" s="112"/>
      <c r="H48" s="113"/>
      <c r="I48" s="113"/>
      <c r="J48" s="1"/>
      <c r="K48" s="1"/>
      <c r="L48" s="112"/>
      <c r="M48" s="112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</row>
    <row r="51" spans="1:247" s="2" customFormat="1" ht="12" customHeight="1" x14ac:dyDescent="0.35">
      <c r="A51" s="1"/>
      <c r="B51" s="1"/>
      <c r="C51" s="121"/>
      <c r="D51" s="122"/>
      <c r="E51" s="122"/>
      <c r="G51" s="112"/>
      <c r="H51" s="113"/>
      <c r="I51" s="113"/>
      <c r="J51" s="1"/>
      <c r="K51" s="1"/>
      <c r="L51" s="112"/>
      <c r="M51" s="112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</row>
    <row r="53" spans="1:247" s="2" customFormat="1" ht="12" customHeight="1" x14ac:dyDescent="0.25">
      <c r="A53" s="1"/>
      <c r="B53" s="120"/>
      <c r="C53" s="112"/>
      <c r="D53" s="1"/>
      <c r="E53" s="1"/>
      <c r="G53" s="112"/>
      <c r="H53" s="113"/>
      <c r="I53" s="113"/>
      <c r="J53" s="1"/>
      <c r="K53" s="1"/>
      <c r="L53" s="112"/>
      <c r="M53" s="112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</row>
  </sheetData>
  <mergeCells count="7">
    <mergeCell ref="C11:D11"/>
    <mergeCell ref="B7:D7"/>
    <mergeCell ref="F7:H7"/>
    <mergeCell ref="J7:K7"/>
    <mergeCell ref="J8:K8"/>
    <mergeCell ref="J9:K9"/>
    <mergeCell ref="J10:K10"/>
  </mergeCells>
  <pageMargins left="0.59055118110236227" right="0.59055118110236227" top="0.59055118110236227" bottom="0.98425196850393704" header="0.39370078740157483" footer="0.51181102362204722"/>
  <pageSetup paperSize="9" scale="92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16.8.2024e</vt:lpstr>
      <vt:lpstr>'16.8.2024e'!Tulostusalue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Partala Anneli (LUKE)</dc:creator>
  <cp:lastModifiedBy>Partala Anneli (LUKE)</cp:lastModifiedBy>
  <dcterms:created xsi:type="dcterms:W3CDTF">2015-06-05T18:17:20Z</dcterms:created>
  <dcterms:modified xsi:type="dcterms:W3CDTF">2024-08-16T05:47:53Z</dcterms:modified>
</cp:coreProperties>
</file>