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2" windowWidth="20112" windowHeight="7992" tabRatio="759"/>
  </bookViews>
  <sheets>
    <sheet name="Hirvitalousalue" sheetId="1" r:id="rId1"/>
    <sheet name="Rhy1" sheetId="2" r:id="rId2"/>
    <sheet name="Rhy2" sheetId="3" r:id="rId3"/>
    <sheet name="Rhy3" sheetId="4" r:id="rId4"/>
    <sheet name="Rhy4" sheetId="5" r:id="rId5"/>
    <sheet name="Rhy5" sheetId="6" r:id="rId6"/>
    <sheet name="Rhy6" sheetId="7" r:id="rId7"/>
    <sheet name="Rhy7" sheetId="8" r:id="rId8"/>
    <sheet name="Rhy8" sheetId="9" r:id="rId9"/>
    <sheet name="Rhy9" sheetId="10" r:id="rId10"/>
    <sheet name="Rhy10" sheetId="11" r:id="rId11"/>
    <sheet name="Rhy11" sheetId="12" r:id="rId12"/>
    <sheet name="Rhy12" sheetId="13" r:id="rId13"/>
    <sheet name="Vertailu" sheetId="15" r:id="rId14"/>
    <sheet name="Vertailu 2" sheetId="14" r:id="rId15"/>
  </sheets>
  <calcPr calcId="145621"/>
</workbook>
</file>

<file path=xl/calcChain.xml><?xml version="1.0" encoding="utf-8"?>
<calcChain xmlns="http://schemas.openxmlformats.org/spreadsheetml/2006/main">
  <c r="J56" i="2" l="1"/>
  <c r="H56" i="2"/>
  <c r="J56" i="4" l="1"/>
  <c r="I56" i="4"/>
  <c r="H56" i="4"/>
  <c r="J56" i="5"/>
  <c r="I56" i="5"/>
  <c r="H56" i="5"/>
  <c r="J56" i="6"/>
  <c r="I56" i="6"/>
  <c r="H56" i="6"/>
  <c r="J56" i="7"/>
  <c r="I56" i="7"/>
  <c r="H56" i="7"/>
  <c r="J56" i="8"/>
  <c r="I56" i="8"/>
  <c r="H56" i="8"/>
  <c r="J56" i="9"/>
  <c r="I56" i="9"/>
  <c r="H56" i="9"/>
  <c r="J56" i="10"/>
  <c r="I56" i="10"/>
  <c r="H56" i="10"/>
  <c r="J56" i="11"/>
  <c r="I56" i="11"/>
  <c r="H56" i="11"/>
  <c r="J56" i="12"/>
  <c r="I56" i="12"/>
  <c r="H56" i="12"/>
  <c r="J56" i="13"/>
  <c r="I56" i="13"/>
  <c r="H56" i="13"/>
  <c r="J56" i="3"/>
  <c r="I56" i="3"/>
  <c r="H56" i="3"/>
  <c r="J56" i="1"/>
  <c r="E76" i="13" l="1"/>
  <c r="F68" i="13"/>
  <c r="E68" i="13"/>
  <c r="D68" i="13"/>
  <c r="J46" i="13"/>
  <c r="J44" i="13" s="1"/>
  <c r="J40" i="13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6" i="12"/>
  <c r="J44" i="12" s="1"/>
  <c r="J40" i="12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6" i="11"/>
  <c r="J44" i="11"/>
  <c r="J42" i="11"/>
  <c r="J40" i="1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6" i="10"/>
  <c r="J44" i="10"/>
  <c r="J42" i="10"/>
  <c r="J40" i="10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4" i="9"/>
  <c r="J42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6" i="8"/>
  <c r="J44" i="8" s="1"/>
  <c r="J40" i="8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6" i="7"/>
  <c r="J44" i="7"/>
  <c r="J42" i="7"/>
  <c r="J40" i="7"/>
  <c r="F34" i="7"/>
  <c r="E34" i="7"/>
  <c r="D34" i="7"/>
  <c r="D56" i="7" s="1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6" i="6"/>
  <c r="J44" i="6" s="1"/>
  <c r="J40" i="6"/>
  <c r="F34" i="6"/>
  <c r="E34" i="6"/>
  <c r="D34" i="6"/>
  <c r="F32" i="6"/>
  <c r="E32" i="6"/>
  <c r="K24" i="6" s="1"/>
  <c r="D32" i="6"/>
  <c r="L22" i="6"/>
  <c r="K22" i="6"/>
  <c r="J22" i="6"/>
  <c r="J10" i="6"/>
  <c r="I10" i="6"/>
  <c r="H10" i="6"/>
  <c r="E76" i="5"/>
  <c r="F68" i="5"/>
  <c r="E68" i="5"/>
  <c r="D68" i="5"/>
  <c r="J46" i="5"/>
  <c r="J44" i="5"/>
  <c r="J42" i="5"/>
  <c r="J40" i="5"/>
  <c r="F34" i="5"/>
  <c r="E34" i="5"/>
  <c r="E56" i="5" s="1"/>
  <c r="D34" i="5"/>
  <c r="F32" i="5"/>
  <c r="F54" i="5" s="1"/>
  <c r="E32" i="5"/>
  <c r="D32" i="5"/>
  <c r="L22" i="5"/>
  <c r="K22" i="5"/>
  <c r="J22" i="5"/>
  <c r="J10" i="5"/>
  <c r="I10" i="5"/>
  <c r="H10" i="5"/>
  <c r="E76" i="4"/>
  <c r="F68" i="4"/>
  <c r="E68" i="4"/>
  <c r="D68" i="4"/>
  <c r="J46" i="4"/>
  <c r="J44" i="4"/>
  <c r="J42" i="4"/>
  <c r="J40" i="4"/>
  <c r="F34" i="4"/>
  <c r="E34" i="4"/>
  <c r="D34" i="4"/>
  <c r="F32" i="4"/>
  <c r="E32" i="4"/>
  <c r="D32" i="4"/>
  <c r="K24" i="4"/>
  <c r="L22" i="4"/>
  <c r="K22" i="4"/>
  <c r="J22" i="4"/>
  <c r="J10" i="4"/>
  <c r="I10" i="4"/>
  <c r="H10" i="4"/>
  <c r="E76" i="3"/>
  <c r="F68" i="3"/>
  <c r="E68" i="3"/>
  <c r="D68" i="3"/>
  <c r="J46" i="3"/>
  <c r="J44" i="3" s="1"/>
  <c r="J40" i="3"/>
  <c r="D36" i="3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6" i="2"/>
  <c r="J44" i="2" s="1"/>
  <c r="J40" i="2"/>
  <c r="F34" i="2"/>
  <c r="E34" i="2"/>
  <c r="D34" i="2"/>
  <c r="F32" i="2"/>
  <c r="E32" i="2"/>
  <c r="D32" i="2"/>
  <c r="D54" i="2" s="1"/>
  <c r="L22" i="2"/>
  <c r="K22" i="2"/>
  <c r="J22" i="2"/>
  <c r="J10" i="2"/>
  <c r="I10" i="2"/>
  <c r="H10" i="2"/>
  <c r="J42" i="2" l="1"/>
  <c r="K24" i="2"/>
  <c r="E36" i="2"/>
  <c r="E52" i="2" s="1"/>
  <c r="F56" i="2"/>
  <c r="F58" i="2" s="1"/>
  <c r="D36" i="2"/>
  <c r="J26" i="2" s="1"/>
  <c r="F36" i="2"/>
  <c r="F52" i="2" s="1"/>
  <c r="D56" i="9"/>
  <c r="D56" i="10"/>
  <c r="E54" i="13"/>
  <c r="F56" i="13"/>
  <c r="J42" i="13"/>
  <c r="D54" i="13"/>
  <c r="D56" i="13"/>
  <c r="K24" i="13"/>
  <c r="L24" i="13"/>
  <c r="F36" i="13"/>
  <c r="F52" i="13" s="1"/>
  <c r="E36" i="13"/>
  <c r="E56" i="13"/>
  <c r="F54" i="13"/>
  <c r="J24" i="13"/>
  <c r="D36" i="13"/>
  <c r="F54" i="12"/>
  <c r="J42" i="12"/>
  <c r="E54" i="12" s="1"/>
  <c r="F56" i="12"/>
  <c r="D54" i="12"/>
  <c r="E56" i="12"/>
  <c r="D56" i="12"/>
  <c r="J24" i="12"/>
  <c r="L24" i="12"/>
  <c r="F36" i="12"/>
  <c r="D36" i="12"/>
  <c r="K24" i="12"/>
  <c r="E36" i="12"/>
  <c r="E56" i="11"/>
  <c r="D56" i="11"/>
  <c r="E54" i="11"/>
  <c r="F56" i="11"/>
  <c r="D54" i="11"/>
  <c r="F54" i="11"/>
  <c r="J24" i="11"/>
  <c r="F36" i="11"/>
  <c r="L24" i="11"/>
  <c r="D36" i="11"/>
  <c r="K24" i="11"/>
  <c r="E36" i="11"/>
  <c r="E54" i="10"/>
  <c r="F56" i="10"/>
  <c r="D54" i="10"/>
  <c r="H54" i="10" s="1"/>
  <c r="E56" i="10"/>
  <c r="F54" i="10"/>
  <c r="L24" i="10"/>
  <c r="F36" i="10"/>
  <c r="J24" i="10"/>
  <c r="D36" i="10"/>
  <c r="K24" i="10"/>
  <c r="E36" i="10"/>
  <c r="D54" i="9"/>
  <c r="E56" i="9"/>
  <c r="E54" i="9"/>
  <c r="F56" i="9"/>
  <c r="F54" i="9"/>
  <c r="J24" i="9"/>
  <c r="L24" i="9"/>
  <c r="F36" i="9"/>
  <c r="D36" i="9"/>
  <c r="E36" i="9"/>
  <c r="E52" i="9" s="1"/>
  <c r="K24" i="9"/>
  <c r="E54" i="8"/>
  <c r="I54" i="8" s="1"/>
  <c r="J42" i="8"/>
  <c r="F54" i="8" s="1"/>
  <c r="D54" i="8"/>
  <c r="E56" i="8"/>
  <c r="D56" i="8"/>
  <c r="F56" i="8"/>
  <c r="J24" i="8"/>
  <c r="L24" i="8"/>
  <c r="F36" i="8"/>
  <c r="D36" i="8"/>
  <c r="K24" i="8"/>
  <c r="E36" i="8"/>
  <c r="D54" i="7"/>
  <c r="H54" i="7" s="1"/>
  <c r="E56" i="7"/>
  <c r="E58" i="7" s="1"/>
  <c r="E54" i="7"/>
  <c r="F56" i="7"/>
  <c r="E36" i="7"/>
  <c r="E52" i="7" s="1"/>
  <c r="K24" i="7"/>
  <c r="F54" i="7"/>
  <c r="F52" i="7"/>
  <c r="L26" i="7"/>
  <c r="L24" i="7"/>
  <c r="D36" i="7"/>
  <c r="E54" i="6"/>
  <c r="F56" i="6"/>
  <c r="J42" i="6"/>
  <c r="F54" i="6" s="1"/>
  <c r="D54" i="6"/>
  <c r="E56" i="6"/>
  <c r="D56" i="6"/>
  <c r="J24" i="6"/>
  <c r="D36" i="6"/>
  <c r="D52" i="6" s="1"/>
  <c r="E36" i="6"/>
  <c r="K26" i="6" s="1"/>
  <c r="L24" i="6"/>
  <c r="F36" i="6"/>
  <c r="J26" i="6"/>
  <c r="D54" i="5"/>
  <c r="E54" i="5"/>
  <c r="I54" i="5" s="1"/>
  <c r="F56" i="5"/>
  <c r="D56" i="5"/>
  <c r="L24" i="5"/>
  <c r="F36" i="5"/>
  <c r="D36" i="5"/>
  <c r="J24" i="5"/>
  <c r="K24" i="5"/>
  <c r="E36" i="5"/>
  <c r="D54" i="4"/>
  <c r="E54" i="4"/>
  <c r="F56" i="4"/>
  <c r="E56" i="4"/>
  <c r="E58" i="4" s="1"/>
  <c r="F54" i="4"/>
  <c r="D56" i="4"/>
  <c r="J24" i="4"/>
  <c r="L24" i="4"/>
  <c r="F36" i="4"/>
  <c r="D36" i="4"/>
  <c r="E36" i="4"/>
  <c r="E52" i="4" s="1"/>
  <c r="J42" i="3"/>
  <c r="D54" i="3" s="1"/>
  <c r="F56" i="3"/>
  <c r="E56" i="3"/>
  <c r="D52" i="3"/>
  <c r="J26" i="3"/>
  <c r="F36" i="3"/>
  <c r="L24" i="3"/>
  <c r="D56" i="3"/>
  <c r="K24" i="3"/>
  <c r="E36" i="3"/>
  <c r="D56" i="2"/>
  <c r="D58" i="2" s="1"/>
  <c r="F54" i="2"/>
  <c r="L24" i="2"/>
  <c r="J54" i="2"/>
  <c r="J24" i="2"/>
  <c r="E54" i="2"/>
  <c r="E56" i="2"/>
  <c r="J40" i="1"/>
  <c r="J46" i="1" s="1"/>
  <c r="E34" i="1"/>
  <c r="F34" i="1"/>
  <c r="D34" i="1"/>
  <c r="E32" i="1"/>
  <c r="F32" i="1"/>
  <c r="D32" i="1"/>
  <c r="D52" i="2" l="1"/>
  <c r="K26" i="2"/>
  <c r="J52" i="2"/>
  <c r="F64" i="2"/>
  <c r="L26" i="2"/>
  <c r="J54" i="4"/>
  <c r="H54" i="4"/>
  <c r="J54" i="8"/>
  <c r="J54" i="9"/>
  <c r="H54" i="9"/>
  <c r="J54" i="10"/>
  <c r="I54" i="10"/>
  <c r="J54" i="12"/>
  <c r="I54" i="12"/>
  <c r="F58" i="13"/>
  <c r="J52" i="13"/>
  <c r="H54" i="13"/>
  <c r="J54" i="13"/>
  <c r="L26" i="13"/>
  <c r="I54" i="13"/>
  <c r="E52" i="13"/>
  <c r="E58" i="13" s="1"/>
  <c r="K26" i="13"/>
  <c r="F64" i="13"/>
  <c r="D52" i="13"/>
  <c r="D58" i="13" s="1"/>
  <c r="J26" i="13"/>
  <c r="H54" i="12"/>
  <c r="D58" i="12"/>
  <c r="F52" i="12"/>
  <c r="F58" i="12" s="1"/>
  <c r="L26" i="12"/>
  <c r="D52" i="12"/>
  <c r="J26" i="12"/>
  <c r="E52" i="12"/>
  <c r="E58" i="12" s="1"/>
  <c r="K26" i="12"/>
  <c r="F58" i="11"/>
  <c r="I54" i="11"/>
  <c r="J54" i="11"/>
  <c r="H54" i="11"/>
  <c r="F52" i="11"/>
  <c r="L26" i="11"/>
  <c r="D52" i="11"/>
  <c r="D58" i="11" s="1"/>
  <c r="J26" i="11"/>
  <c r="E52" i="11"/>
  <c r="E58" i="11" s="1"/>
  <c r="K26" i="11"/>
  <c r="E58" i="10"/>
  <c r="F58" i="10"/>
  <c r="F52" i="10"/>
  <c r="L26" i="10"/>
  <c r="D52" i="10"/>
  <c r="D58" i="10" s="1"/>
  <c r="J26" i="10"/>
  <c r="K26" i="10"/>
  <c r="E52" i="10"/>
  <c r="E58" i="9"/>
  <c r="I52" i="9" s="1"/>
  <c r="I54" i="9"/>
  <c r="E64" i="9"/>
  <c r="F52" i="9"/>
  <c r="F58" i="9" s="1"/>
  <c r="L26" i="9"/>
  <c r="D52" i="9"/>
  <c r="D58" i="9" s="1"/>
  <c r="J26" i="9"/>
  <c r="K26" i="9"/>
  <c r="D58" i="8"/>
  <c r="H54" i="8"/>
  <c r="F52" i="8"/>
  <c r="F58" i="8" s="1"/>
  <c r="L26" i="8"/>
  <c r="D52" i="8"/>
  <c r="J26" i="8"/>
  <c r="E52" i="8"/>
  <c r="E58" i="8" s="1"/>
  <c r="K26" i="8"/>
  <c r="F58" i="7"/>
  <c r="J52" i="7" s="1"/>
  <c r="I52" i="7"/>
  <c r="I54" i="7"/>
  <c r="J54" i="7"/>
  <c r="K26" i="7"/>
  <c r="E64" i="7"/>
  <c r="F64" i="7"/>
  <c r="J26" i="7"/>
  <c r="D52" i="7"/>
  <c r="D58" i="7" s="1"/>
  <c r="J54" i="6"/>
  <c r="I54" i="6"/>
  <c r="D58" i="6"/>
  <c r="H52" i="6" s="1"/>
  <c r="D64" i="6"/>
  <c r="H54" i="6"/>
  <c r="E52" i="6"/>
  <c r="F52" i="6"/>
  <c r="F58" i="6" s="1"/>
  <c r="L26" i="6"/>
  <c r="D58" i="5"/>
  <c r="J54" i="5"/>
  <c r="H54" i="5"/>
  <c r="F52" i="5"/>
  <c r="F58" i="5" s="1"/>
  <c r="L26" i="5"/>
  <c r="D52" i="5"/>
  <c r="J26" i="5"/>
  <c r="E52" i="5"/>
  <c r="E58" i="5" s="1"/>
  <c r="K26" i="5"/>
  <c r="I52" i="4"/>
  <c r="I54" i="4"/>
  <c r="F52" i="4"/>
  <c r="F58" i="4" s="1"/>
  <c r="L26" i="4"/>
  <c r="D52" i="4"/>
  <c r="D58" i="4" s="1"/>
  <c r="J26" i="4"/>
  <c r="K26" i="4"/>
  <c r="E64" i="4"/>
  <c r="E58" i="3"/>
  <c r="E54" i="3"/>
  <c r="I54" i="3" s="1"/>
  <c r="F54" i="3"/>
  <c r="J54" i="3" s="1"/>
  <c r="F58" i="3"/>
  <c r="F52" i="3"/>
  <c r="L26" i="3"/>
  <c r="D58" i="3"/>
  <c r="H52" i="3" s="1"/>
  <c r="D64" i="3"/>
  <c r="H54" i="3"/>
  <c r="K26" i="3"/>
  <c r="E52" i="3"/>
  <c r="E58" i="2"/>
  <c r="H54" i="2"/>
  <c r="H52" i="2"/>
  <c r="D64" i="2"/>
  <c r="I54" i="2"/>
  <c r="E64" i="2"/>
  <c r="K24" i="1"/>
  <c r="L24" i="1"/>
  <c r="E36" i="1"/>
  <c r="J24" i="1"/>
  <c r="D36" i="1"/>
  <c r="F36" i="1"/>
  <c r="J42" i="1"/>
  <c r="F54" i="1" s="1"/>
  <c r="J44" i="1"/>
  <c r="F56" i="1" s="1"/>
  <c r="L22" i="1"/>
  <c r="K22" i="1"/>
  <c r="J22" i="1"/>
  <c r="I52" i="2" l="1"/>
  <c r="I56" i="2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I52" i="6" s="1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D54" i="1"/>
  <c r="E54" i="1"/>
  <c r="D56" i="1"/>
  <c r="E56" i="1"/>
  <c r="K26" i="1"/>
  <c r="E52" i="1"/>
  <c r="F52" i="1"/>
  <c r="F58" i="1" s="1"/>
  <c r="L26" i="1"/>
  <c r="J26" i="1"/>
  <c r="D52" i="1"/>
  <c r="E76" i="1"/>
  <c r="J10" i="1"/>
  <c r="I10" i="1"/>
  <c r="H10" i="1"/>
  <c r="J22" i="15"/>
  <c r="H22" i="15"/>
  <c r="K22" i="15" s="1"/>
  <c r="C22" i="15"/>
  <c r="C20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E58" i="1" l="1"/>
  <c r="I56" i="1" s="1"/>
  <c r="D58" i="1"/>
  <c r="H56" i="1" s="1"/>
  <c r="H17" i="15"/>
  <c r="I17" i="15" s="1"/>
  <c r="S7" i="14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R16" i="14" l="1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Z7" i="14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W28" i="14" s="1"/>
  <c r="J20" i="15"/>
  <c r="F28" i="14"/>
  <c r="K19" i="14"/>
  <c r="J19" i="14"/>
  <c r="J31" i="14" s="1"/>
  <c r="O19" i="14"/>
  <c r="AB19" i="14" s="1"/>
  <c r="N19" i="14"/>
  <c r="W29" i="14" l="1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<sst xmlns="http://schemas.openxmlformats.org/spreadsheetml/2006/main" count="2457" uniqueCount="166">
  <si>
    <t>1.</t>
  </si>
  <si>
    <t>Pinta-ala (ha)</t>
  </si>
  <si>
    <t>min</t>
  </si>
  <si>
    <t>keskim.</t>
  </si>
  <si>
    <t>max</t>
  </si>
  <si>
    <t>2.</t>
  </si>
  <si>
    <t>Tiheys (hirviä / 1 000 ha)</t>
  </si>
  <si>
    <t>3.</t>
  </si>
  <si>
    <t>Arvioitu kannan sukupuolijakauma (naaraita/uros)</t>
  </si>
  <si>
    <t>4.</t>
  </si>
  <si>
    <t>Arvioitu vasatuotto (%)</t>
  </si>
  <si>
    <t>5.</t>
  </si>
  <si>
    <t>Arvioitu vasojen urososuus (%)</t>
  </si>
  <si>
    <t>Muu kuolleisuus</t>
  </si>
  <si>
    <t>6.</t>
  </si>
  <si>
    <t>7.</t>
  </si>
  <si>
    <t>8.</t>
  </si>
  <si>
    <t>9.</t>
  </si>
  <si>
    <t>10.</t>
  </si>
  <si>
    <t>11.</t>
  </si>
  <si>
    <t>Sopiva saalis osatavoitteiden saavuttamiseksi</t>
  </si>
  <si>
    <t>12.</t>
  </si>
  <si>
    <t>Saaliissa vasoja (kpl)</t>
  </si>
  <si>
    <t>Vasojen osuus saaliissa</t>
  </si>
  <si>
    <t>13.</t>
  </si>
  <si>
    <t>Saaliissa aikuisia uroksia (kpl)</t>
  </si>
  <si>
    <t>Urosten osuus aikuisista</t>
  </si>
  <si>
    <t>14.</t>
  </si>
  <si>
    <t>Saaliissa aikuisia naaraita (kpl)</t>
  </si>
  <si>
    <t>15.</t>
  </si>
  <si>
    <t>Saalis yhteensä (kpl)</t>
  </si>
  <si>
    <t>Tarvittava pyyntilupamäärä sopivan saaliin saamiseksi</t>
  </si>
  <si>
    <t>16.</t>
  </si>
  <si>
    <t>Tarvittava lupamäärä (kpl)</t>
  </si>
  <si>
    <t>17.</t>
  </si>
  <si>
    <t>Arvioitu lupien käyttöaste (%) (huomioi lupapankki, jos käytössä)</t>
  </si>
  <si>
    <t>18.</t>
  </si>
  <si>
    <t>Kokonaislupamäärä (kpl)</t>
  </si>
  <si>
    <t>Täyttöohje:</t>
  </si>
  <si>
    <t xml:space="preserve">1. </t>
  </si>
  <si>
    <t>Hirvitalousalueen (HTA:n) maapinta-ala</t>
  </si>
  <si>
    <t xml:space="preserve">2. </t>
  </si>
  <si>
    <t>Luken antama vasatuottoarvio (%) (riippuu mm. lehmien keski-iästä)</t>
  </si>
  <si>
    <t>Arvio vasojen urososuudesta (yleensä 51 - 53 %)</t>
  </si>
  <si>
    <t>hirvitalousalueen pitkäaikaisen tavoitteen saavuttamiseksi</t>
  </si>
  <si>
    <t>HTA:n riistanhoitoyhdistysten sopima sukupuolijakauman osatavoite</t>
  </si>
  <si>
    <t>hirvitalousalueen pitkäaikaisen tavoitteen saavuttamiseksi (tai &lt; 1,5)</t>
  </si>
  <si>
    <t>HTA:n riistanhoitoyhdistysten sopima vasaosuustavoite tai</t>
  </si>
  <si>
    <t>hirvitalousalueen pitkäaikainen vasaosuustavoite</t>
  </si>
  <si>
    <t>Sopivan saaliin perusteella laskettu tarvittava pyyntilupamäärä</t>
  </si>
  <si>
    <t>Aiempien vuosien perusteella arvioutu lupien käyttöaste, jossa mahdollinen lupapankki huomioitu</t>
  </si>
  <si>
    <t>Kokonaislupamäärä</t>
  </si>
  <si>
    <t xml:space="preserve">Riistanhoitoyhdistys tai sen osa: </t>
  </si>
  <si>
    <t>Hirvitalousalue:</t>
  </si>
  <si>
    <t>Rhy 1</t>
  </si>
  <si>
    <t>Rhy 2</t>
  </si>
  <si>
    <t>Rhy 3</t>
  </si>
  <si>
    <t>Rhy 4</t>
  </si>
  <si>
    <t>Rhy 5</t>
  </si>
  <si>
    <t>Rhy 6</t>
  </si>
  <si>
    <t>Rhy 7</t>
  </si>
  <si>
    <t>Rhy 8</t>
  </si>
  <si>
    <t>Rhy 9</t>
  </si>
  <si>
    <t>Rhy 10</t>
  </si>
  <si>
    <t>Rhy 11</t>
  </si>
  <si>
    <t>Rhy 12</t>
  </si>
  <si>
    <t>Saalis</t>
  </si>
  <si>
    <t>Yhteensä</t>
  </si>
  <si>
    <t>Aikuiset urokset</t>
  </si>
  <si>
    <t>Aikuiset naaraat</t>
  </si>
  <si>
    <t>Vasat</t>
  </si>
  <si>
    <t>Vasa-</t>
  </si>
  <si>
    <t>osuus</t>
  </si>
  <si>
    <t>Pinta-ala</t>
  </si>
  <si>
    <t>ha</t>
  </si>
  <si>
    <t>Aikuisten urososuus</t>
  </si>
  <si>
    <t>Vasaosuus</t>
  </si>
  <si>
    <t>kanta</t>
  </si>
  <si>
    <t>Hirvitalousalueen suunnitelma</t>
  </si>
  <si>
    <t>Rhy:iden suunnitelmat</t>
  </si>
  <si>
    <t>Luken laskelma</t>
  </si>
  <si>
    <t>urokset</t>
  </si>
  <si>
    <t>naaraat</t>
  </si>
  <si>
    <t>Ero: HTA-suunnitelma vs Luken laskelma, %</t>
  </si>
  <si>
    <t>Ero: HTA-suunnitelma vs Luken laskelma, %-yksikköä</t>
  </si>
  <si>
    <t>Riistanhoitoyhdistyksen (Rhy:n) maapinta-ala</t>
  </si>
  <si>
    <t>Riistanhoitoyhdistyksen käsitys sopivasta  sukupuolijakauman osatavoitteesta,</t>
  </si>
  <si>
    <t>Riistanhoitoyhdistyksen käsitys sopivasta vasaosuuden tavoitteesta,</t>
  </si>
  <si>
    <t>hirvitalousalueen pitkäaikaisen vasaosuustavoitteen saavuttamiseksi</t>
  </si>
  <si>
    <t>Ero: Rhy:iden suunnitelmat vs HTA-suunnitelma, % -yksikköä</t>
  </si>
  <si>
    <t>Vuoden osatavoitteet jäävälle kannalle</t>
  </si>
  <si>
    <t>Vertailu viime vuoden pyyntilupamäärään</t>
  </si>
  <si>
    <t>19.</t>
  </si>
  <si>
    <t>20.</t>
  </si>
  <si>
    <t>21.</t>
  </si>
  <si>
    <t>Käytetty lupamäärä viime vuonna (kpl)</t>
  </si>
  <si>
    <t>Lupien käyttöaste viime vuonna (%)</t>
  </si>
  <si>
    <t>Myönnetty lupamäärä viime vuonna (kpl)</t>
  </si>
  <si>
    <t>Viime vuoden lupamäärällä ei ole merkitystä laskettaessa tämän vuoden verotuksen,</t>
  </si>
  <si>
    <t>suuntaa antavana lukuna arvioitaessa tämän vuoden käyttöasteen</t>
  </si>
  <si>
    <t>Viime vuoden myönnetty lupamäärä</t>
  </si>
  <si>
    <t>keskimääräinen kannan koko on sopivin käyttää verotussuunnittelussa,</t>
  </si>
  <si>
    <t>= näihin kohtiin Luken antamat luvut</t>
  </si>
  <si>
    <t>jos täyttää minimi- tai maksimi-kantojen koot, katso näiden sarakkeiden antamia lukuja</t>
  </si>
  <si>
    <t>mutta vertailu edelliseen vuoteen saattaa joskus olla mielenkiintoinen</t>
  </si>
  <si>
    <t>Viime vuoden myönnettyjen ja käyttettyjen lupien perusteella laskettu käyttöaste, voi toimia</t>
  </si>
  <si>
    <t>Ero: Rhy:iden suunnitelmat vs HTA-suunnitelma, %</t>
  </si>
  <si>
    <t>VERTAILU</t>
  </si>
  <si>
    <t>HTA:</t>
  </si>
  <si>
    <t>Aikuisten</t>
  </si>
  <si>
    <t>Keskimääräisen kannankoon saalis</t>
  </si>
  <si>
    <t>Aikuiset</t>
  </si>
  <si>
    <t>Yht.</t>
  </si>
  <si>
    <t>tiheys</t>
  </si>
  <si>
    <t>(kekim.)</t>
  </si>
  <si>
    <t>uros-</t>
  </si>
  <si>
    <t xml:space="preserve"> - Susi tappaa 30 hirveä/kokonainen reviiri/talvi, jos alueella ei ole pieniä hirvieläimiä </t>
  </si>
  <si>
    <t xml:space="preserve"> - Susien aiheuttama hirvikuolleisuus pienenee pienten hirvieläinten kantojen kasvaessa</t>
  </si>
  <si>
    <t xml:space="preserve"> - Jos riistanhoitoyhdistyksen alue on pieni suhteessa hirvien vaelluskäyttäytymiseen,</t>
  </si>
  <si>
    <t xml:space="preserve">   riistanhoitoyhdistystason verotussuunnittelu ei aina vaikuta suoraviivaisesti </t>
  </si>
  <si>
    <t xml:space="preserve">   rhy:n jäävään kantaan. Siksi ARN:n tavoitteet on asetettu hirvitalousalueille.</t>
  </si>
  <si>
    <t>Kanta edellisen metsästyskauden jälkeen</t>
  </si>
  <si>
    <t>Jäävä kanta (kpl)</t>
  </si>
  <si>
    <t>Poistuma edellisen metsästyskauden lopusta tulevan kauden alkuun (%)</t>
  </si>
  <si>
    <t>Aikuisten muu poistuma metsästyskauden aikana (%)</t>
  </si>
  <si>
    <t>Vasojen muu poistuma metsästyskauden aikana (%)</t>
  </si>
  <si>
    <t>Poistuma metsästyskausien välillä yhteensä (kpl)</t>
  </si>
  <si>
    <t>Metsästettävän kannan vasat</t>
  </si>
  <si>
    <t>Metsästettävä kanta</t>
  </si>
  <si>
    <t>Aikuiset urokset (kpl)</t>
  </si>
  <si>
    <t>Aikuiset naaraat (kpl)</t>
  </si>
  <si>
    <t>Vasat (kpl)</t>
  </si>
  <si>
    <t>Tavoitteen mukainen jäävä kanta yhteensä (kpl)</t>
  </si>
  <si>
    <t>Aikuisten muu poistuma metsästyskauden aikana (kpl)</t>
  </si>
  <si>
    <t>Vasojen muu poistuma metsästyskauden aikana (kpl)</t>
  </si>
  <si>
    <t>Luken antama arvio hirvien kuolleisuudesta edellisen ja tulevan metsästyskauden välissä;</t>
  </si>
  <si>
    <t>sisältää suden tappamat, karhun tappamat, kolareissa kuolleet ja muun poistuman tammi-syyskuulle</t>
  </si>
  <si>
    <t>Luken arvioima aikuisten hirvien poistuma metsästyskauden aikana</t>
  </si>
  <si>
    <t>sisältää suden tappamat  sekä kolareissa kuolleet hirvet</t>
  </si>
  <si>
    <t>Luken arvioima vasojen poistuma metsästyskauden aikana</t>
  </si>
  <si>
    <t>sisältää suden tappamat  sekä kolareissa kuolleet vasat</t>
  </si>
  <si>
    <t xml:space="preserve">Edellisen vuoden jäävän kannan, vasatuoton sekä arvioidun </t>
  </si>
  <si>
    <t>poistumaprosentin perusteella laskettu aikuisten urosten määrä ennen metsästystä</t>
  </si>
  <si>
    <t>poistumaprosentin perusteella laskettu aikuisten naaraiden määrä ennen metsästystä</t>
  </si>
  <si>
    <t>poistumaprosentin perusteella laskettu vasojen määrä ennen metsästystä</t>
  </si>
  <si>
    <t>22.</t>
  </si>
  <si>
    <t>23.</t>
  </si>
  <si>
    <t>24.</t>
  </si>
  <si>
    <t>Metsästettävän kannan, muun kuolleisuuden ja osatavoitteen perusteella laskettu vasasaalis</t>
  </si>
  <si>
    <t>Metsästettävän kannan, muun kuolleisuuden ja osatavoitteen perusteella laskettu urossaalis</t>
  </si>
  <si>
    <t>Metsästettävän kannan, muun kuolleisuuden ja osatavoitteen perusteella laskettu naarassaalis</t>
  </si>
  <si>
    <t>Metsästettävän kannan, muun kuolleisuuden ja osatavoitteen perusteella laskettu kokonaissaalis</t>
  </si>
  <si>
    <r>
      <t xml:space="preserve">Tavoiteltu </t>
    </r>
    <r>
      <rPr>
        <sz val="11"/>
        <color theme="1"/>
        <rFont val="Calibri"/>
        <family val="2"/>
        <scheme val="minor"/>
      </rPr>
      <t>jäävän kannan tiheys (hirviä / 1 000 ha)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</si>
  <si>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sukupuolijakauma (naaraita / uros)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</si>
  <si>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vasaosuus (vasojen osuus kaikista, %)</t>
    </r>
  </si>
  <si>
    <r>
      <t xml:space="preserve">Luken antama </t>
    </r>
    <r>
      <rPr>
        <sz val="11"/>
        <color theme="1"/>
        <rFont val="Calibri"/>
        <family val="2"/>
        <scheme val="minor"/>
      </rPr>
      <t>jäävän kannan koko (voidaan käyttää myös muita kanta-arvioita),</t>
    </r>
  </si>
  <si>
    <r>
      <t xml:space="preserve">Luken antama arvio metsästettävän </t>
    </r>
    <r>
      <rPr>
        <sz val="11"/>
        <color theme="1"/>
        <rFont val="Calibri"/>
        <family val="2"/>
        <scheme val="minor"/>
      </rPr>
      <t>aikuiskannan sukupuolijakaumasta</t>
    </r>
  </si>
  <si>
    <r>
      <t xml:space="preserve">HTA:n riistanhoitoyhdistysten sopima </t>
    </r>
    <r>
      <rPr>
        <sz val="11"/>
        <color theme="1"/>
        <rFont val="Calibri"/>
        <family val="2"/>
        <scheme val="minor"/>
      </rPr>
      <t>jäävän kannan osatavoite-tiheys,</t>
    </r>
  </si>
  <si>
    <t>Huom!</t>
  </si>
  <si>
    <r>
      <t xml:space="preserve"> - Karhun ja suden aiheuttama kesäaikainen </t>
    </r>
    <r>
      <rPr>
        <sz val="11"/>
        <color theme="1"/>
        <rFont val="Calibri"/>
        <family val="2"/>
        <scheme val="minor"/>
      </rPr>
      <t>vasakuolleisuus on otettu huomioon vasatuottoluvussa</t>
    </r>
  </si>
  <si>
    <t xml:space="preserve"> - Muiden hirvieläinten osuus suden ravinnossa huomioitu annetussa muussa kuolleisuudessa</t>
  </si>
  <si>
    <t xml:space="preserve"> = näihin kohtiin omat luvut</t>
  </si>
  <si>
    <t xml:space="preserve"> = näihin kohtiin Luken antamat luvut</t>
  </si>
  <si>
    <t>Metsästettävän kannan aikuiset urokset</t>
  </si>
  <si>
    <t>Metsästettävän kannan aikuiset naaraat</t>
  </si>
  <si>
    <t>Saalistiheys (yksilöä / 1000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</si>
</sst>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tabSelected="1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53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>
      <c r="D28" s="28"/>
      <c r="E28" s="28"/>
      <c r="F28" s="28"/>
    </row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40</v>
      </c>
      <c r="D87" s="12"/>
      <c r="E87" s="12"/>
      <c r="F87" s="12"/>
    </row>
    <row r="88" spans="2:6" x14ac:dyDescent="0.3">
      <c r="B88" s="2" t="s">
        <v>41</v>
      </c>
      <c r="C88" s="2" t="s">
        <v>155</v>
      </c>
      <c r="D88" s="12"/>
      <c r="E88" s="12"/>
      <c r="F88" s="12"/>
    </row>
    <row r="89" spans="2:6" x14ac:dyDescent="0.3">
      <c r="C89" s="16" t="s">
        <v>101</v>
      </c>
      <c r="D89" s="12"/>
      <c r="E89" s="12"/>
      <c r="F89" s="12"/>
    </row>
    <row r="90" spans="2:6" x14ac:dyDescent="0.3">
      <c r="C90" s="16" t="s">
        <v>103</v>
      </c>
      <c r="D90" s="12"/>
      <c r="E90" s="12"/>
      <c r="F90" s="12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45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47</v>
      </c>
      <c r="D110" s="16"/>
      <c r="E110" s="2"/>
      <c r="F110" s="2"/>
    </row>
    <row r="111" spans="2:6" x14ac:dyDescent="0.3">
      <c r="B111" s="16"/>
      <c r="C111" s="16" t="s">
        <v>48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107</v>
      </c>
      <c r="B1" s="1"/>
      <c r="C1" s="21" t="s">
        <v>73</v>
      </c>
      <c r="E1" s="1" t="s">
        <v>110</v>
      </c>
    </row>
    <row r="2" spans="1:11" ht="15" x14ac:dyDescent="0.25">
      <c r="A2" t="s">
        <v>108</v>
      </c>
      <c r="B2" t="str">
        <f>IF(Hirvitalousalue!B3&gt;0,Hirvitalousalue!B3,"")</f>
        <v/>
      </c>
      <c r="C2" s="21" t="s">
        <v>74</v>
      </c>
      <c r="E2" s="21" t="s">
        <v>111</v>
      </c>
      <c r="F2" s="21" t="s">
        <v>111</v>
      </c>
      <c r="G2" s="21" t="s">
        <v>70</v>
      </c>
      <c r="H2" s="21" t="s">
        <v>112</v>
      </c>
      <c r="I2" s="21" t="s">
        <v>112</v>
      </c>
      <c r="J2" s="21" t="s">
        <v>109</v>
      </c>
      <c r="K2" s="21" t="s">
        <v>71</v>
      </c>
    </row>
    <row r="3" spans="1:11" ht="15" x14ac:dyDescent="0.25">
      <c r="A3" s="80"/>
      <c r="B3" s="80"/>
      <c r="E3" s="28" t="s">
        <v>81</v>
      </c>
      <c r="F3" s="28" t="s">
        <v>82</v>
      </c>
      <c r="G3" s="28"/>
      <c r="H3" s="28"/>
      <c r="I3" s="28" t="s">
        <v>113</v>
      </c>
      <c r="J3" s="28" t="s">
        <v>115</v>
      </c>
      <c r="K3" s="28" t="s">
        <v>72</v>
      </c>
    </row>
    <row r="4" spans="1:11" ht="15" x14ac:dyDescent="0.25">
      <c r="E4" s="28"/>
      <c r="F4" s="28"/>
      <c r="G4" s="28"/>
      <c r="H4" s="28"/>
      <c r="I4" s="28"/>
      <c r="J4" s="28" t="s">
        <v>72</v>
      </c>
      <c r="K4" s="28"/>
    </row>
    <row r="5" spans="1:11" ht="15" x14ac:dyDescent="0.25">
      <c r="A5" s="1" t="s">
        <v>79</v>
      </c>
      <c r="B5" s="1"/>
    </row>
    <row r="6" spans="1:11" ht="15" x14ac:dyDescent="0.25">
      <c r="A6" t="s">
        <v>54</v>
      </c>
      <c r="B6" t="str">
        <f>IF('Rhy1'!$B$3&gt;0,'Rhy1'!$B$3,"")</f>
        <v/>
      </c>
      <c r="C6" s="20" t="str">
        <f>IF('Rhy1'!$E$5&gt;0,'Rhy1'!$E$5,"")</f>
        <v/>
      </c>
      <c r="D6" s="20"/>
      <c r="E6" s="82" t="str">
        <f>IF('Rhy1'!E$54&gt;0,'Rhy1'!E$54,"")</f>
        <v/>
      </c>
      <c r="F6" s="82" t="str">
        <f>IF('Rhy1'!E$56&gt;0,'Rhy1'!E$56,"")</f>
        <v/>
      </c>
      <c r="G6" s="82" t="str">
        <f>IF('Rhy1'!E$52&gt;0,'Rhy1'!E$52,"")</f>
        <v/>
      </c>
      <c r="H6" s="82" t="str">
        <f>IF('Rhy1'!E$58&gt;0,'Rhy1'!E$58,"")</f>
        <v/>
      </c>
      <c r="I6" s="86" t="str">
        <f>IF('Rhy1'!E$10&gt;0,H6/C6*1000,"")</f>
        <v/>
      </c>
      <c r="J6" s="75" t="str">
        <f>IF('Rhy1'!I$54&gt;0,'Rhy1'!I$54,"")</f>
        <v/>
      </c>
      <c r="K6" s="75" t="str">
        <f>IF('Rhy1'!I$52&gt;0,'Rhy1'!I$52,"")</f>
        <v/>
      </c>
    </row>
    <row r="7" spans="1:11" ht="15" x14ac:dyDescent="0.25">
      <c r="A7" t="s">
        <v>55</v>
      </c>
      <c r="B7" t="str">
        <f>IF('Rhy2'!$B$3&gt;0,'Rhy2'!$B$3,"")</f>
        <v/>
      </c>
      <c r="C7" s="20" t="str">
        <f>IF('Rhy2'!$E$5&gt;0,'Rhy2'!$E$5,"")</f>
        <v/>
      </c>
      <c r="D7" s="20"/>
      <c r="E7" s="82" t="str">
        <f>IF('Rhy2'!$E$54&gt;0,'Rhy2'!$E$54,"")</f>
        <v/>
      </c>
      <c r="F7" s="82" t="str">
        <f>IF('Rhy2'!E$56&gt;0,'Rhy2'!E$56,"")</f>
        <v/>
      </c>
      <c r="G7" s="82" t="str">
        <f>IF('Rhy2'!E$52&gt;0,'Rhy2'!E$52,"")</f>
        <v/>
      </c>
      <c r="H7" s="82" t="str">
        <f>IF('Rhy2'!E$58&gt;0,'Rhy2'!E$58,"")</f>
        <v/>
      </c>
      <c r="I7" s="86" t="str">
        <f>IF('Rhy2'!E$10&gt;0,H7/C7*1000,"")</f>
        <v/>
      </c>
      <c r="J7" s="75" t="str">
        <f>IF('Rhy2'!I$54&gt;0,'Rhy2'!I$54,"")</f>
        <v/>
      </c>
      <c r="K7" s="75" t="str">
        <f>IF('Rhy2'!I$52&gt;0,'Rhy2'!I$52,"")</f>
        <v/>
      </c>
    </row>
    <row r="8" spans="1:11" ht="15" x14ac:dyDescent="0.25">
      <c r="A8" t="s">
        <v>56</v>
      </c>
      <c r="B8" t="str">
        <f>IF('Rhy3'!$B$3&gt;0,'Rhy3'!$B$3,"")</f>
        <v/>
      </c>
      <c r="C8" s="20" t="str">
        <f>IF('Rhy3'!$E$5&gt;0,'Rhy3'!$E$5,"")</f>
        <v/>
      </c>
      <c r="D8" s="20"/>
      <c r="E8" s="82" t="str">
        <f>IF('Rhy3'!$E$54&gt;0,'Rhy3'!$E$54,"")</f>
        <v/>
      </c>
      <c r="F8" s="82" t="str">
        <f>IF('Rhy3'!E$56&gt;0,'Rhy3'!E$56,"")</f>
        <v/>
      </c>
      <c r="G8" s="82" t="str">
        <f>IF('Rhy3'!E$52&gt;0,'Rhy3'!E$52,"")</f>
        <v/>
      </c>
      <c r="H8" s="82" t="str">
        <f>IF('Rhy3'!E$58&gt;0,'Rhy3'!E$58,"")</f>
        <v/>
      </c>
      <c r="I8" s="86" t="str">
        <f>IF('Rhy3'!E$10&gt;0,H8/C8*1000,"")</f>
        <v/>
      </c>
      <c r="J8" s="75" t="str">
        <f>IF('Rhy3'!I$54&gt;0,'Rhy3'!I$54,"")</f>
        <v/>
      </c>
      <c r="K8" s="75" t="str">
        <f>IF('Rhy3'!I$52&gt;0,'Rhy3'!I$52,"")</f>
        <v/>
      </c>
    </row>
    <row r="9" spans="1:11" ht="15" x14ac:dyDescent="0.25">
      <c r="A9" t="s">
        <v>57</v>
      </c>
      <c r="B9" t="str">
        <f>IF('Rhy4'!$B$3&gt;0,'Rhy4'!$B$3,"")</f>
        <v/>
      </c>
      <c r="C9" s="20" t="str">
        <f>IF('Rhy4'!$E$5&gt;0,'Rhy4'!$E$5,"")</f>
        <v/>
      </c>
      <c r="D9" s="20"/>
      <c r="E9" s="82" t="str">
        <f>IF('Rhy4'!$E$54&gt;0,'Rhy4'!$E$54,"")</f>
        <v/>
      </c>
      <c r="F9" s="82" t="str">
        <f>IF('Rhy4'!E$56&gt;0,'Rhy4'!E$56,"")</f>
        <v/>
      </c>
      <c r="G9" s="82" t="str">
        <f>IF('Rhy4'!E$52&gt;0,'Rhy4'!E$52,"")</f>
        <v/>
      </c>
      <c r="H9" s="82" t="str">
        <f>IF('Rhy4'!E$58&gt;0,'Rhy4'!E$58,"")</f>
        <v/>
      </c>
      <c r="I9" s="86" t="str">
        <f>IF('Rhy4'!E$10&gt;0,H9/C9*1000,"")</f>
        <v/>
      </c>
      <c r="J9" s="75" t="str">
        <f>IF('Rhy4'!I$54&gt;0,'Rhy4'!I$54,"")</f>
        <v/>
      </c>
      <c r="K9" s="75" t="str">
        <f>IF('Rhy4'!I$52&gt;0,'Rhy4'!I$52,"")</f>
        <v/>
      </c>
    </row>
    <row r="10" spans="1:11" ht="15" x14ac:dyDescent="0.25">
      <c r="A10" t="s">
        <v>58</v>
      </c>
      <c r="B10" t="str">
        <f>IF('Rhy5'!$B$3&gt;0,'Rhy5'!$B$3,"")</f>
        <v/>
      </c>
      <c r="C10" s="20" t="str">
        <f>IF('Rhy5'!$E$5&gt;0,'Rhy5'!$E$5,"")</f>
        <v/>
      </c>
      <c r="D10" s="20"/>
      <c r="E10" s="82" t="str">
        <f>IF('Rhy5'!$E$54&gt;0,'Rhy5'!$E$54,"")</f>
        <v/>
      </c>
      <c r="F10" s="82" t="str">
        <f>IF('Rhy5'!E$56&gt;0,'Rhy5'!E$56,"")</f>
        <v/>
      </c>
      <c r="G10" s="82" t="str">
        <f>IF('Rhy5'!E$52&gt;0,'Rhy5'!E$52,"")</f>
        <v/>
      </c>
      <c r="H10" s="82" t="str">
        <f>IF('Rhy5'!E$58&gt;0,'Rhy5'!E$58,"")</f>
        <v/>
      </c>
      <c r="I10" s="86" t="str">
        <f>IF('Rhy5'!E$10&gt;0,H10/C10*1000,"")</f>
        <v/>
      </c>
      <c r="J10" s="75" t="str">
        <f>IF('Rhy5'!I$54&gt;0,'Rhy5'!I$54,"")</f>
        <v/>
      </c>
      <c r="K10" s="75" t="str">
        <f>IF('Rhy5'!I$52&gt;0,'Rhy5'!I$52,"")</f>
        <v/>
      </c>
    </row>
    <row r="11" spans="1:11" ht="15" x14ac:dyDescent="0.25">
      <c r="A11" t="s">
        <v>59</v>
      </c>
      <c r="B11" t="str">
        <f>IF('Rhy6'!$B$3&gt;0,'Rhy6'!$B$3,"")</f>
        <v/>
      </c>
      <c r="C11" s="20" t="str">
        <f>IF('Rhy6'!$E$5&gt;0,'Rhy6'!$E$5,"")</f>
        <v/>
      </c>
      <c r="D11" s="20"/>
      <c r="E11" s="82" t="str">
        <f>IF('Rhy6'!$E$54&gt;0,'Rhy6'!$E$54,"")</f>
        <v/>
      </c>
      <c r="F11" s="82" t="str">
        <f>IF('Rhy6'!E$56&gt;0,'Rhy6'!E$56,"")</f>
        <v/>
      </c>
      <c r="G11" s="82" t="str">
        <f>IF('Rhy6'!E$52&gt;0,'Rhy6'!E$52,"")</f>
        <v/>
      </c>
      <c r="H11" s="82" t="str">
        <f>IF('Rhy6'!E$58&gt;0,'Rhy6'!E$58,"")</f>
        <v/>
      </c>
      <c r="I11" s="86" t="str">
        <f>IF('Rhy6'!E$10&gt;0,H11/C11*1000,"")</f>
        <v/>
      </c>
      <c r="J11" s="75" t="str">
        <f>IF('Rhy6'!I$54&gt;0,'Rhy6'!I$54,"")</f>
        <v/>
      </c>
      <c r="K11" s="75" t="str">
        <f>IF('Rhy6'!I$52&gt;0,'Rhy6'!I$52,"")</f>
        <v/>
      </c>
    </row>
    <row r="12" spans="1:11" ht="15" x14ac:dyDescent="0.25">
      <c r="A12" t="s">
        <v>60</v>
      </c>
      <c r="B12" t="str">
        <f>IF('Rhy7'!$B$3&gt;0,'Rhy7'!$B$3,"")</f>
        <v/>
      </c>
      <c r="C12" s="20" t="str">
        <f>IF('Rhy7'!$E$5&gt;0,'Rhy7'!$E$5,"")</f>
        <v/>
      </c>
      <c r="D12" s="20"/>
      <c r="E12" s="82" t="str">
        <f>IF('Rhy7'!$E$54&gt;0,'Rhy7'!$E$54,"")</f>
        <v/>
      </c>
      <c r="F12" s="82" t="str">
        <f>IF('Rhy7'!E$56&gt;0,'Rhy7'!E$56,"")</f>
        <v/>
      </c>
      <c r="G12" s="82" t="str">
        <f>IF('Rhy7'!E$52&gt;0,'Rhy7'!E$52,"")</f>
        <v/>
      </c>
      <c r="H12" s="82" t="str">
        <f>IF('Rhy7'!E$58&gt;0,'Rhy7'!E$58,"")</f>
        <v/>
      </c>
      <c r="I12" s="86" t="str">
        <f>IF('Rhy7'!E$10&gt;0,H12/C12*1000,"")</f>
        <v/>
      </c>
      <c r="J12" s="75" t="str">
        <f>IF('Rhy7'!I$54&gt;0,'Rhy7'!I$54,"")</f>
        <v/>
      </c>
      <c r="K12" s="75" t="str">
        <f>IF('Rhy7'!I$52&gt;0,'Rhy7'!I$52,"")</f>
        <v/>
      </c>
    </row>
    <row r="13" spans="1:11" ht="15" x14ac:dyDescent="0.25">
      <c r="A13" t="s">
        <v>61</v>
      </c>
      <c r="B13" t="str">
        <f>IF('Rhy8'!$B$3&gt;0,'Rhy8'!$B$3,"")</f>
        <v/>
      </c>
      <c r="C13" s="20" t="str">
        <f>IF('Rhy8'!$E$5&gt;0,'Rhy8'!$E$5,"")</f>
        <v/>
      </c>
      <c r="D13" s="20"/>
      <c r="E13" s="82" t="str">
        <f>IF('Rhy8'!$E$54&gt;0,'Rhy8'!$E$54,"")</f>
        <v/>
      </c>
      <c r="F13" s="82" t="str">
        <f>IF('Rhy8'!E$56&gt;0,'Rhy8'!E$56,"")</f>
        <v/>
      </c>
      <c r="G13" s="82" t="str">
        <f>IF('Rhy8'!E$52&gt;0,'Rhy8'!E$52,"")</f>
        <v/>
      </c>
      <c r="H13" s="82" t="str">
        <f>IF('Rhy8'!E$58&gt;0,'Rhy8'!E$58,"")</f>
        <v/>
      </c>
      <c r="I13" s="86" t="str">
        <f>IF('Rhy8'!E$10&gt;0,H13/C13*1000,"")</f>
        <v/>
      </c>
      <c r="J13" s="75" t="str">
        <f>IF('Rhy8'!I$54&gt;0,'Rhy8'!I$54,"")</f>
        <v/>
      </c>
      <c r="K13" s="75" t="str">
        <f>IF('Rhy8'!I$52&gt;0,'Rhy8'!I$52,"")</f>
        <v/>
      </c>
    </row>
    <row r="14" spans="1:11" ht="15" x14ac:dyDescent="0.25">
      <c r="A14" t="s">
        <v>62</v>
      </c>
      <c r="B14" t="str">
        <f>IF('Rhy9'!$B$3&gt;0,'Rhy9'!$B$3,"")</f>
        <v/>
      </c>
      <c r="C14" s="20" t="str">
        <f>IF('Rhy9'!$E$5&gt;0,'Rhy9'!$E$5,"")</f>
        <v/>
      </c>
      <c r="D14" s="20"/>
      <c r="E14" s="82" t="str">
        <f>IF('Rhy9'!$E$54&gt;0,'Rhy9'!$E$54,"")</f>
        <v/>
      </c>
      <c r="F14" s="82" t="str">
        <f>IF('Rhy9'!E$56&gt;0,'Rhy9'!E$56,"")</f>
        <v/>
      </c>
      <c r="G14" s="82" t="str">
        <f>IF('Rhy9'!E$52&gt;0,'Rhy9'!E$52,"")</f>
        <v/>
      </c>
      <c r="H14" s="82" t="str">
        <f>IF('Rhy9'!E$58&gt;0,'Rhy9'!E$58,"")</f>
        <v/>
      </c>
      <c r="I14" s="86" t="str">
        <f>IF('Rhy9'!E$10&gt;0,H14/C14*1000,"")</f>
        <v/>
      </c>
      <c r="J14" s="75" t="str">
        <f>IF('Rhy9'!I$54&gt;0,'Rhy9'!I$54,"")</f>
        <v/>
      </c>
      <c r="K14" s="75" t="str">
        <f>IF('Rhy9'!I$52&gt;0,'Rhy9'!I$52,"")</f>
        <v/>
      </c>
    </row>
    <row r="15" spans="1:11" ht="15" x14ac:dyDescent="0.25">
      <c r="A15" t="s">
        <v>63</v>
      </c>
      <c r="B15" t="str">
        <f>IF('Rhy10'!$B$3&gt;0,'Rhy10'!$B$3,"")</f>
        <v/>
      </c>
      <c r="C15" s="20" t="str">
        <f>IF('Rhy10'!$E$5&gt;0,'Rhy10'!$E$5,"")</f>
        <v/>
      </c>
      <c r="D15" s="20"/>
      <c r="E15" s="82" t="str">
        <f>IF('Rhy10'!$E$54&gt;0,'Rhy10'!$E$54,"")</f>
        <v/>
      </c>
      <c r="F15" s="82" t="str">
        <f>IF('Rhy10'!E$56&gt;0,'Rhy10'!E$56,"")</f>
        <v/>
      </c>
      <c r="G15" s="82" t="str">
        <f>IF('Rhy10'!E$52&gt;0,'Rhy10'!E$52,"")</f>
        <v/>
      </c>
      <c r="H15" s="82" t="str">
        <f>IF('Rhy10'!E$58&gt;0,'Rhy10'!E$58,"")</f>
        <v/>
      </c>
      <c r="I15" s="86" t="str">
        <f>IF('Rhy10'!E$10&gt;0,H15/C15*1000,"")</f>
        <v/>
      </c>
      <c r="J15" s="75" t="str">
        <f>IF('Rhy10'!I$54&gt;0,'Rhy10'!I$54,"")</f>
        <v/>
      </c>
      <c r="K15" s="75" t="str">
        <f>IF('Rhy10'!I$52&gt;0,'Rhy10'!I$52,"")</f>
        <v/>
      </c>
    </row>
    <row r="16" spans="1:11" ht="15" x14ac:dyDescent="0.25">
      <c r="A16" t="s">
        <v>64</v>
      </c>
      <c r="B16" t="str">
        <f>IF('Rhy11'!$B$3&gt;0,'Rhy11'!$B$3,"")</f>
        <v/>
      </c>
      <c r="C16" s="20" t="str">
        <f>IF('Rhy11'!$E$5&gt;0,'Rhy11'!$E$5,"")</f>
        <v/>
      </c>
      <c r="D16" s="20"/>
      <c r="E16" s="82" t="str">
        <f>IF('Rhy11'!$E$54&gt;0,'Rhy11'!$E$54,"")</f>
        <v/>
      </c>
      <c r="F16" s="82" t="str">
        <f>IF('Rhy11'!E$56&gt;0,'Rhy11'!E$56,"")</f>
        <v/>
      </c>
      <c r="G16" s="82" t="str">
        <f>IF('Rhy11'!E$52&gt;0,'Rhy11'!E$52,"")</f>
        <v/>
      </c>
      <c r="H16" s="82" t="str">
        <f>IF('Rhy11'!E$58&gt;0,'Rhy11'!E$58,"")</f>
        <v/>
      </c>
      <c r="I16" s="86" t="str">
        <f>IF('Rhy11'!E$10&gt;0,H16/C16*1000,"")</f>
        <v/>
      </c>
      <c r="J16" s="75" t="str">
        <f>IF('Rhy11'!I$54&gt;0,'Rhy11'!I$54,"")</f>
        <v/>
      </c>
      <c r="K16" s="75" t="str">
        <f>IF('Rhy11'!I$52&gt;0,'Rhy11'!I$52,"")</f>
        <v/>
      </c>
    </row>
    <row r="17" spans="1:11" ht="15" x14ac:dyDescent="0.25">
      <c r="A17" t="s">
        <v>65</v>
      </c>
      <c r="B17" t="str">
        <f>IF('Rhy12'!$B$3&gt;0,'Rhy12'!$B$3,"")</f>
        <v/>
      </c>
      <c r="C17" s="20" t="str">
        <f>IF('Rhy12'!$E$5&gt;0,'Rhy12'!$E$5,"")</f>
        <v/>
      </c>
      <c r="D17" s="84"/>
      <c r="E17" s="82" t="str">
        <f>IF('Rhy12'!$E$54&gt;0,'Rhy12'!$E$54,"")</f>
        <v/>
      </c>
      <c r="F17" s="82" t="str">
        <f>IF('Rhy12'!E$56&gt;0,'Rhy12'!E$56,"")</f>
        <v/>
      </c>
      <c r="G17" s="82" t="str">
        <f>IF('Rhy12'!E$52&gt;0,'Rhy12'!E$52,"")</f>
        <v/>
      </c>
      <c r="H17" s="82" t="str">
        <f>IF('Rhy12'!E$58&gt;0,'Rhy12'!E$58,"")</f>
        <v/>
      </c>
      <c r="I17" s="86" t="str">
        <f>IF('Rhy12'!E$10&gt;0,H17/C17*1000,"")</f>
        <v/>
      </c>
      <c r="J17" s="75" t="str">
        <f>IF('Rhy12'!I$54&gt;0,'Rhy12'!I$54,"")</f>
        <v/>
      </c>
      <c r="K17" s="75" t="str">
        <f>IF('Rhy12'!I$52&gt;0,'Rhy12'!I$52,"")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ht="15" x14ac:dyDescent="0.25">
      <c r="A20" s="1" t="s">
        <v>78</v>
      </c>
      <c r="B20" s="1"/>
      <c r="C20" s="20">
        <f>Hirvitalousalue!E5</f>
        <v>0</v>
      </c>
      <c r="D20" s="20"/>
      <c r="E20" s="72" t="str">
        <f>Hirvitalousalue!E54</f>
        <v/>
      </c>
      <c r="F20" s="72" t="str">
        <f>Hirvitalousalue!E56</f>
        <v/>
      </c>
      <c r="G20" s="72" t="str">
        <f>Hirvitalousalue!E52</f>
        <v/>
      </c>
      <c r="H20" s="72" t="str">
        <f>Hirvitalousalue!E58</f>
        <v/>
      </c>
      <c r="I20" s="86" t="str">
        <f>IF(C20&gt;0,H20/C20*1000,"")</f>
        <v/>
      </c>
      <c r="J20" s="75" t="str">
        <f>Hirvitalousalue!I54</f>
        <v/>
      </c>
      <c r="K20" s="75" t="str">
        <f>Hirvitalousalue!I52</f>
        <v/>
      </c>
    </row>
    <row r="21" spans="1:11" ht="15" x14ac:dyDescent="0.25">
      <c r="I21" s="2"/>
    </row>
    <row r="22" spans="1:11" ht="15" x14ac:dyDescent="0.25">
      <c r="A22" s="1" t="s">
        <v>80</v>
      </c>
      <c r="B22" s="1"/>
      <c r="C22" s="20">
        <f>Hirvitalousalue!E5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102</v>
      </c>
    </row>
    <row r="25" spans="1:11" ht="15" x14ac:dyDescent="0.25">
      <c r="E25" s="16"/>
      <c r="F25" s="14"/>
    </row>
    <row r="26" spans="1:11" ht="15" x14ac:dyDescent="0.25">
      <c r="A26" s="1" t="s">
        <v>83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84</v>
      </c>
      <c r="B27" s="1"/>
      <c r="J27" s="19" t="e">
        <f>J20-J22</f>
        <v>#VALUE!</v>
      </c>
      <c r="K27" s="19" t="e">
        <f>K20-K22</f>
        <v>#VALUE!</v>
      </c>
    </row>
    <row r="29" spans="1:11" ht="15" x14ac:dyDescent="0.25">
      <c r="A29" s="1" t="s">
        <v>106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89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.9" thickBot="1" x14ac:dyDescent="0.3">
      <c r="A1" s="1" t="s">
        <v>107</v>
      </c>
      <c r="B1" s="1"/>
      <c r="C1" t="s">
        <v>73</v>
      </c>
      <c r="E1" s="1" t="s">
        <v>66</v>
      </c>
    </row>
    <row r="2" spans="1:29" x14ac:dyDescent="0.3">
      <c r="A2" t="s">
        <v>108</v>
      </c>
      <c r="B2" t="str">
        <f>IF(Hirvitalousalue!B3&gt;0,Hirvitalousalue!B3,"")</f>
        <v/>
      </c>
      <c r="C2" t="s">
        <v>74</v>
      </c>
      <c r="E2" s="226" t="s">
        <v>68</v>
      </c>
      <c r="F2" s="227"/>
      <c r="G2" s="228"/>
      <c r="H2" s="21"/>
      <c r="I2" s="229" t="s">
        <v>69</v>
      </c>
      <c r="J2" s="230"/>
      <c r="K2" s="231"/>
      <c r="L2" s="21"/>
      <c r="M2" s="220" t="s">
        <v>70</v>
      </c>
      <c r="N2" s="221"/>
      <c r="O2" s="222"/>
      <c r="P2" s="21"/>
      <c r="Q2" s="223" t="s">
        <v>67</v>
      </c>
      <c r="R2" s="224"/>
      <c r="S2" s="224"/>
      <c r="T2" s="225"/>
      <c r="U2" s="21"/>
      <c r="V2" s="226" t="s">
        <v>75</v>
      </c>
      <c r="W2" s="227"/>
      <c r="X2" s="228"/>
      <c r="Y2" s="21"/>
      <c r="Z2" s="220" t="s">
        <v>76</v>
      </c>
      <c r="AA2" s="221"/>
      <c r="AB2" s="222"/>
    </row>
    <row r="3" spans="1:29" ht="15" x14ac:dyDescent="0.25">
      <c r="A3" s="80"/>
      <c r="B3" s="80"/>
      <c r="E3" s="93" t="s">
        <v>2</v>
      </c>
      <c r="F3" s="89" t="s">
        <v>3</v>
      </c>
      <c r="G3" s="94" t="s">
        <v>4</v>
      </c>
      <c r="H3" s="28"/>
      <c r="I3" s="115" t="s">
        <v>2</v>
      </c>
      <c r="J3" s="116" t="s">
        <v>3</v>
      </c>
      <c r="K3" s="117" t="s">
        <v>4</v>
      </c>
      <c r="L3" s="28"/>
      <c r="M3" s="137" t="s">
        <v>2</v>
      </c>
      <c r="N3" s="29" t="s">
        <v>3</v>
      </c>
      <c r="O3" s="138" t="s">
        <v>4</v>
      </c>
      <c r="P3" s="28"/>
      <c r="Q3" s="159" t="s">
        <v>2</v>
      </c>
      <c r="R3" s="160" t="s">
        <v>3</v>
      </c>
      <c r="S3" s="160" t="s">
        <v>4</v>
      </c>
      <c r="T3" s="161" t="s">
        <v>113</v>
      </c>
      <c r="U3" s="28"/>
      <c r="V3" s="93" t="s">
        <v>2</v>
      </c>
      <c r="W3" s="89" t="s">
        <v>3</v>
      </c>
      <c r="X3" s="94" t="s">
        <v>4</v>
      </c>
      <c r="Y3" s="28"/>
      <c r="Z3" s="137" t="s">
        <v>2</v>
      </c>
      <c r="AA3" s="29" t="s">
        <v>3</v>
      </c>
      <c r="AB3" s="138" t="s">
        <v>4</v>
      </c>
    </row>
    <row r="4" spans="1:29" ht="15" x14ac:dyDescent="0.25">
      <c r="E4" s="93" t="s">
        <v>77</v>
      </c>
      <c r="F4" s="89" t="s">
        <v>77</v>
      </c>
      <c r="G4" s="94" t="s">
        <v>77</v>
      </c>
      <c r="H4" s="28"/>
      <c r="I4" s="115" t="s">
        <v>77</v>
      </c>
      <c r="J4" s="116" t="s">
        <v>77</v>
      </c>
      <c r="K4" s="117" t="s">
        <v>77</v>
      </c>
      <c r="L4" s="28"/>
      <c r="M4" s="137" t="s">
        <v>77</v>
      </c>
      <c r="N4" s="29" t="s">
        <v>77</v>
      </c>
      <c r="O4" s="138" t="s">
        <v>77</v>
      </c>
      <c r="P4" s="28"/>
      <c r="Q4" s="159" t="s">
        <v>77</v>
      </c>
      <c r="R4" s="160" t="s">
        <v>77</v>
      </c>
      <c r="S4" s="160" t="s">
        <v>77</v>
      </c>
      <c r="T4" s="161" t="s">
        <v>114</v>
      </c>
      <c r="U4" s="28"/>
      <c r="V4" s="93" t="s">
        <v>77</v>
      </c>
      <c r="W4" s="89" t="s">
        <v>77</v>
      </c>
      <c r="X4" s="94" t="s">
        <v>77</v>
      </c>
      <c r="Y4" s="28"/>
      <c r="Z4" s="137" t="s">
        <v>77</v>
      </c>
      <c r="AA4" s="29" t="s">
        <v>77</v>
      </c>
      <c r="AB4" s="138" t="s">
        <v>77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79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54</v>
      </c>
      <c r="B7" t="str">
        <f>IF('Rhy1'!$B$3&gt;0,'Rhy1'!$B$3,"")</f>
        <v/>
      </c>
      <c r="C7" s="20" t="str">
        <f>IF('Rhy1'!$E$5&gt;0,'Rhy1'!$E$5,"")</f>
        <v/>
      </c>
      <c r="D7" s="20"/>
      <c r="E7" s="97" t="str">
        <f>IF('Rhy1'!D$54&gt;0,'Rhy1'!D$54,"")</f>
        <v/>
      </c>
      <c r="F7" s="91" t="str">
        <f>IF('Rhy1'!E$54&gt;0,'Rhy1'!E$54,"")</f>
        <v/>
      </c>
      <c r="G7" s="98" t="str">
        <f>IF('Rhy1'!F$54&gt;0,'Rhy1'!F$54,"")</f>
        <v/>
      </c>
      <c r="H7" s="83"/>
      <c r="I7" s="121" t="str">
        <f>IF('Rhy1'!D$56&gt;0,'Rhy1'!D$56,"")</f>
        <v/>
      </c>
      <c r="J7" s="122" t="str">
        <f>IF('Rhy1'!E$56&gt;0,'Rhy1'!E$56,"")</f>
        <v/>
      </c>
      <c r="K7" s="123" t="str">
        <f>IF('Rhy1'!F$56&gt;0,'Rhy1'!F$56,"")</f>
        <v/>
      </c>
      <c r="L7" s="83"/>
      <c r="M7" s="142" t="str">
        <f>IF('Rhy1'!D$52&gt;0,'Rhy1'!D$52,"")</f>
        <v/>
      </c>
      <c r="N7" s="143" t="str">
        <f>IF('Rhy1'!E$52&gt;0,'Rhy1'!E$52,"")</f>
        <v/>
      </c>
      <c r="O7" s="144" t="str">
        <f>IF('Rhy1'!F$52&gt;0,'Rhy1'!F$52,"")</f>
        <v/>
      </c>
      <c r="P7" s="83"/>
      <c r="Q7" s="165" t="str">
        <f>IF('Rhy1'!D$58&gt;0,'Rhy1'!D$58,"")</f>
        <v/>
      </c>
      <c r="R7" s="166" t="str">
        <f>IF('Rhy1'!E$58&gt;0,'Rhy1'!E$58,"")</f>
        <v/>
      </c>
      <c r="S7" s="167" t="str">
        <f>IF('Rhy1'!F$58&gt;0,'Rhy1'!F$58,"")</f>
        <v/>
      </c>
      <c r="T7" s="168" t="str">
        <f>IF('Rhy1'!E$10&gt;0,R7/C7*1000,"")</f>
        <v/>
      </c>
      <c r="U7" s="81"/>
      <c r="V7" s="192" t="str">
        <f>IF('Rhy1'!H$54&gt;0,'Rhy1'!H$54,"")</f>
        <v/>
      </c>
      <c r="W7" s="193" t="str">
        <f>IF('Rhy1'!I$54&gt;0,'Rhy1'!I$54,"")</f>
        <v/>
      </c>
      <c r="X7" s="194" t="str">
        <f>IF('Rhy1'!J$54&gt;0,'Rhy1'!J$54,"")</f>
        <v/>
      </c>
      <c r="Y7" s="79"/>
      <c r="Z7" s="183" t="str">
        <f>IF('Rhy1'!H$52&gt;0,'Rhy1'!H$52,"")</f>
        <v/>
      </c>
      <c r="AA7" s="184" t="str">
        <f>IF('Rhy1'!I$52&gt;0,'Rhy1'!I$52,"")</f>
        <v/>
      </c>
      <c r="AB7" s="185" t="str">
        <f>IF('Rhy1'!J$52&gt;0,'Rhy1'!J$52,"")</f>
        <v/>
      </c>
      <c r="AC7" s="21"/>
    </row>
    <row r="8" spans="1:29" ht="15" x14ac:dyDescent="0.25">
      <c r="A8" t="s">
        <v>55</v>
      </c>
      <c r="B8" t="str">
        <f>IF('Rhy2'!$B$3&gt;0,'Rhy2'!$B$3,"")</f>
        <v/>
      </c>
      <c r="C8" s="20" t="str">
        <f>IF('Rhy2'!$E$5&gt;0,'Rhy2'!$E$5,"")</f>
        <v/>
      </c>
      <c r="D8" s="20"/>
      <c r="E8" s="97" t="str">
        <f>IF('Rhy2'!D$54&gt;0,'Rhy2'!D$54,"")</f>
        <v/>
      </c>
      <c r="F8" s="91" t="str">
        <f>IF('Rhy2'!$E$54&gt;0,'Rhy2'!$E$54,"")</f>
        <v/>
      </c>
      <c r="G8" s="98" t="str">
        <f>IF('Rhy2'!F$54&gt;0,'Rhy2'!F$54,"")</f>
        <v/>
      </c>
      <c r="H8" s="83"/>
      <c r="I8" s="121" t="str">
        <f>IF('Rhy2'!D$56&gt;0,'Rhy2'!D$56,"")</f>
        <v/>
      </c>
      <c r="J8" s="122" t="str">
        <f>IF('Rhy2'!E$56&gt;0,'Rhy2'!E$56,"")</f>
        <v/>
      </c>
      <c r="K8" s="123" t="str">
        <f>IF('Rhy2'!F$56&gt;0,'Rhy2'!F$56,"")</f>
        <v/>
      </c>
      <c r="L8" s="83"/>
      <c r="M8" s="142" t="str">
        <f>IF('Rhy2'!D$52&gt;0,'Rhy2'!D$52,"")</f>
        <v/>
      </c>
      <c r="N8" s="143" t="str">
        <f>IF('Rhy2'!E$52&gt;0,'Rhy2'!E$52,"")</f>
        <v/>
      </c>
      <c r="O8" s="144" t="str">
        <f>IF('Rhy2'!F$52&gt;0,'Rhy2'!F$52,"")</f>
        <v/>
      </c>
      <c r="P8" s="83"/>
      <c r="Q8" s="165" t="str">
        <f>IF('Rhy2'!D$58&gt;0,'Rhy2'!D$58,"")</f>
        <v/>
      </c>
      <c r="R8" s="166" t="str">
        <f>IF('Rhy2'!E$58&gt;0,'Rhy2'!E$58,"")</f>
        <v/>
      </c>
      <c r="S8" s="167" t="str">
        <f>IF('Rhy2'!F$58&gt;0,'Rhy2'!F$58,"")</f>
        <v/>
      </c>
      <c r="T8" s="168" t="str">
        <f>IF('Rhy2'!E$10&gt;0,R8/C8*1000,"")</f>
        <v/>
      </c>
      <c r="U8" s="81"/>
      <c r="V8" s="192" t="str">
        <f>IF('Rhy2'!H$54&gt;0,'Rhy2'!H$54,"")</f>
        <v/>
      </c>
      <c r="W8" s="193" t="str">
        <f>IF('Rhy2'!I$54&gt;0,'Rhy2'!I$54,"")</f>
        <v/>
      </c>
      <c r="X8" s="194" t="str">
        <f>IF('Rhy2'!J$54&gt;0,'Rhy2'!J$54,"")</f>
        <v/>
      </c>
      <c r="Y8" s="79"/>
      <c r="Z8" s="183" t="str">
        <f>IF('Rhy2'!H$52&gt;0,'Rhy2'!H$52,"")</f>
        <v/>
      </c>
      <c r="AA8" s="184" t="str">
        <f>IF('Rhy2'!I$52&gt;0,'Rhy2'!I$52,"")</f>
        <v/>
      </c>
      <c r="AB8" s="185" t="str">
        <f>IF('Rhy2'!J$52&gt;0,'Rhy2'!J$52,"")</f>
        <v/>
      </c>
      <c r="AC8" s="21"/>
    </row>
    <row r="9" spans="1:29" ht="15" x14ac:dyDescent="0.25">
      <c r="A9" t="s">
        <v>56</v>
      </c>
      <c r="B9" t="str">
        <f>IF('Rhy3'!$B$3&gt;0,'Rhy3'!$B$3,"")</f>
        <v/>
      </c>
      <c r="C9" s="20" t="str">
        <f>IF('Rhy3'!$E$5&gt;0,'Rhy3'!$E$5,"")</f>
        <v/>
      </c>
      <c r="D9" s="20"/>
      <c r="E9" s="97" t="str">
        <f>IF('Rhy3'!D$54&gt;0,'Rhy3'!D$54,"")</f>
        <v/>
      </c>
      <c r="F9" s="91" t="str">
        <f>IF('Rhy3'!$E$54&gt;0,'Rhy3'!$E$54,"")</f>
        <v/>
      </c>
      <c r="G9" s="98" t="str">
        <f>IF('Rhy3'!F$54&gt;0,'Rhy3'!F$54,"")</f>
        <v/>
      </c>
      <c r="H9" s="83"/>
      <c r="I9" s="121" t="str">
        <f>IF('Rhy3'!D$56&gt;0,'Rhy3'!D$56,"")</f>
        <v/>
      </c>
      <c r="J9" s="122" t="str">
        <f>IF('Rhy3'!E$56&gt;0,'Rhy3'!E$56,"")</f>
        <v/>
      </c>
      <c r="K9" s="123" t="str">
        <f>IF('Rhy3'!F$56&gt;0,'Rhy3'!F$56,"")</f>
        <v/>
      </c>
      <c r="L9" s="83"/>
      <c r="M9" s="142" t="str">
        <f>IF('Rhy3'!D$52&gt;0,'Rhy3'!D$52,"")</f>
        <v/>
      </c>
      <c r="N9" s="143" t="str">
        <f>IF('Rhy3'!E$52&gt;0,'Rhy3'!E$52,"")</f>
        <v/>
      </c>
      <c r="O9" s="144" t="str">
        <f>IF('Rhy3'!F$52&gt;0,'Rhy3'!F$52,"")</f>
        <v/>
      </c>
      <c r="P9" s="83"/>
      <c r="Q9" s="165" t="str">
        <f>IF('Rhy3'!D$58&gt;0,'Rhy3'!D$58,"")</f>
        <v/>
      </c>
      <c r="R9" s="166" t="str">
        <f>IF('Rhy3'!E$58&gt;0,'Rhy3'!E$58,"")</f>
        <v/>
      </c>
      <c r="S9" s="167" t="str">
        <f>IF('Rhy3'!F$58&gt;0,'Rhy3'!F$58,"")</f>
        <v/>
      </c>
      <c r="T9" s="168" t="str">
        <f>IF('Rhy3'!E$10&gt;0,R9/C9*1000,"")</f>
        <v/>
      </c>
      <c r="U9" s="81"/>
      <c r="V9" s="192" t="str">
        <f>IF('Rhy3'!H$54&gt;0,'Rhy3'!H$54,"")</f>
        <v/>
      </c>
      <c r="W9" s="193" t="str">
        <f>IF('Rhy3'!I$54&gt;0,'Rhy3'!I$54,"")</f>
        <v/>
      </c>
      <c r="X9" s="194" t="str">
        <f>IF('Rhy3'!J$54&gt;0,'Rhy3'!J$54,"")</f>
        <v/>
      </c>
      <c r="Y9" s="79"/>
      <c r="Z9" s="183" t="str">
        <f>IF('Rhy3'!H$52&gt;0,'Rhy3'!H$52,"")</f>
        <v/>
      </c>
      <c r="AA9" s="184" t="str">
        <f>IF('Rhy3'!I$52&gt;0,'Rhy3'!I$52,"")</f>
        <v/>
      </c>
      <c r="AB9" s="185" t="str">
        <f>IF('Rhy3'!J$52&gt;0,'Rhy3'!J$52,"")</f>
        <v/>
      </c>
      <c r="AC9" s="21"/>
    </row>
    <row r="10" spans="1:29" ht="15" x14ac:dyDescent="0.25">
      <c r="A10" t="s">
        <v>57</v>
      </c>
      <c r="B10" t="str">
        <f>IF('Rhy4'!$B$3&gt;0,'Rhy4'!$B$3,"")</f>
        <v/>
      </c>
      <c r="C10" s="20" t="str">
        <f>IF('Rhy4'!$E$5&gt;0,'Rhy4'!$E$5,"")</f>
        <v/>
      </c>
      <c r="D10" s="20"/>
      <c r="E10" s="97" t="str">
        <f>IF('Rhy4'!D$54&gt;0,'Rhy4'!D$54,"")</f>
        <v/>
      </c>
      <c r="F10" s="91" t="str">
        <f>IF('Rhy4'!$E$54&gt;0,'Rhy4'!$E$54,"")</f>
        <v/>
      </c>
      <c r="G10" s="98" t="str">
        <f>IF('Rhy4'!F$54&gt;0,'Rhy4'!F$54,"")</f>
        <v/>
      </c>
      <c r="H10" s="83"/>
      <c r="I10" s="121" t="str">
        <f>IF('Rhy4'!D$56&gt;0,'Rhy4'!D$56,"")</f>
        <v/>
      </c>
      <c r="J10" s="122" t="str">
        <f>IF('Rhy4'!E$56&gt;0,'Rhy4'!E$56,"")</f>
        <v/>
      </c>
      <c r="K10" s="123" t="str">
        <f>IF('Rhy4'!F$56&gt;0,'Rhy4'!F$56,"")</f>
        <v/>
      </c>
      <c r="L10" s="83"/>
      <c r="M10" s="142" t="str">
        <f>IF('Rhy4'!D$52&gt;0,'Rhy4'!D$52,"")</f>
        <v/>
      </c>
      <c r="N10" s="143" t="str">
        <f>IF('Rhy4'!E$52&gt;0,'Rhy4'!E$52,"")</f>
        <v/>
      </c>
      <c r="O10" s="144" t="str">
        <f>IF('Rhy4'!F$52&gt;0,'Rhy4'!F$52,"")</f>
        <v/>
      </c>
      <c r="P10" s="83"/>
      <c r="Q10" s="165" t="str">
        <f>IF('Rhy4'!D$58&gt;0,'Rhy4'!D$58,"")</f>
        <v/>
      </c>
      <c r="R10" s="166" t="str">
        <f>IF('Rhy4'!E$58&gt;0,'Rhy4'!E$58,"")</f>
        <v/>
      </c>
      <c r="S10" s="167" t="str">
        <f>IF('Rhy4'!F$58&gt;0,'Rhy4'!F$58,"")</f>
        <v/>
      </c>
      <c r="T10" s="168" t="str">
        <f>IF('Rhy4'!E$10&gt;0,R10/C10*1000,"")</f>
        <v/>
      </c>
      <c r="U10" s="81"/>
      <c r="V10" s="192" t="str">
        <f>IF('Rhy4'!H$54&gt;0,'Rhy4'!H$54,"")</f>
        <v/>
      </c>
      <c r="W10" s="193" t="str">
        <f>IF('Rhy4'!I$54&gt;0,'Rhy4'!I$54,"")</f>
        <v/>
      </c>
      <c r="X10" s="194" t="str">
        <f>IF('Rhy4'!J$54&gt;0,'Rhy4'!J$54,"")</f>
        <v/>
      </c>
      <c r="Y10" s="79"/>
      <c r="Z10" s="183" t="str">
        <f>IF('Rhy4'!H$52&gt;0,'Rhy4'!H$52,"")</f>
        <v/>
      </c>
      <c r="AA10" s="184" t="str">
        <f>IF('Rhy4'!I$52&gt;0,'Rhy4'!I$52,"")</f>
        <v/>
      </c>
      <c r="AB10" s="185" t="str">
        <f>IF('Rhy4'!J$52&gt;0,'Rhy4'!J$52,"")</f>
        <v/>
      </c>
      <c r="AC10" s="21"/>
    </row>
    <row r="11" spans="1:29" ht="15" x14ac:dyDescent="0.25">
      <c r="A11" t="s">
        <v>58</v>
      </c>
      <c r="B11" t="str">
        <f>IF('Rhy5'!$B$3&gt;0,'Rhy5'!$B$3,"")</f>
        <v/>
      </c>
      <c r="C11" s="20" t="str">
        <f>IF('Rhy5'!$E$5&gt;0,'Rhy5'!$E$5,"")</f>
        <v/>
      </c>
      <c r="D11" s="20"/>
      <c r="E11" s="97" t="str">
        <f>IF('Rhy5'!D$54&gt;0,'Rhy5'!D$54,"")</f>
        <v/>
      </c>
      <c r="F11" s="91" t="str">
        <f>IF('Rhy5'!$E$54&gt;0,'Rhy5'!$E$54,"")</f>
        <v/>
      </c>
      <c r="G11" s="98" t="str">
        <f>IF('Rhy5'!F$54&gt;0,'Rhy5'!F$54,"")</f>
        <v/>
      </c>
      <c r="H11" s="83"/>
      <c r="I11" s="121" t="str">
        <f>IF('Rhy5'!D$56&gt;0,'Rhy5'!D$56,"")</f>
        <v/>
      </c>
      <c r="J11" s="122" t="str">
        <f>IF('Rhy5'!E$56&gt;0,'Rhy5'!E$56,"")</f>
        <v/>
      </c>
      <c r="K11" s="123" t="str">
        <f>IF('Rhy5'!F$56&gt;0,'Rhy5'!F$56,"")</f>
        <v/>
      </c>
      <c r="L11" s="83"/>
      <c r="M11" s="142" t="str">
        <f>IF('Rhy5'!D$52&gt;0,'Rhy5'!D$52,"")</f>
        <v/>
      </c>
      <c r="N11" s="143" t="str">
        <f>IF('Rhy5'!E$52&gt;0,'Rhy5'!E$52,"")</f>
        <v/>
      </c>
      <c r="O11" s="144" t="str">
        <f>IF('Rhy5'!F$52&gt;0,'Rhy5'!F$52,"")</f>
        <v/>
      </c>
      <c r="P11" s="83"/>
      <c r="Q11" s="165" t="str">
        <f>IF('Rhy5'!D$58&gt;0,'Rhy5'!D$58,"")</f>
        <v/>
      </c>
      <c r="R11" s="166" t="str">
        <f>IF('Rhy5'!E$58&gt;0,'Rhy5'!E$58,"")</f>
        <v/>
      </c>
      <c r="S11" s="167" t="str">
        <f>IF('Rhy5'!F$58&gt;0,'Rhy5'!F$58,"")</f>
        <v/>
      </c>
      <c r="T11" s="168" t="str">
        <f>IF('Rhy5'!E$10&gt;0,R11/C11*1000,"")</f>
        <v/>
      </c>
      <c r="U11" s="81"/>
      <c r="V11" s="192" t="str">
        <f>IF('Rhy5'!H$54&gt;0,'Rhy5'!H$54,"")</f>
        <v/>
      </c>
      <c r="W11" s="193" t="str">
        <f>IF('Rhy5'!I$54&gt;0,'Rhy5'!I$54,"")</f>
        <v/>
      </c>
      <c r="X11" s="194" t="str">
        <f>IF('Rhy5'!J$54&gt;0,'Rhy5'!J$54,"")</f>
        <v/>
      </c>
      <c r="Y11" s="79"/>
      <c r="Z11" s="183" t="str">
        <f>IF('Rhy5'!H$52&gt;0,'Rhy5'!H$52,"")</f>
        <v/>
      </c>
      <c r="AA11" s="184" t="str">
        <f>IF('Rhy5'!I$52&gt;0,'Rhy5'!I$52,"")</f>
        <v/>
      </c>
      <c r="AB11" s="185" t="str">
        <f>IF('Rhy5'!J$52&gt;0,'Rhy5'!J$52,"")</f>
        <v/>
      </c>
      <c r="AC11" s="21"/>
    </row>
    <row r="12" spans="1:29" ht="15" x14ac:dyDescent="0.25">
      <c r="A12" t="s">
        <v>59</v>
      </c>
      <c r="B12" t="str">
        <f>IF('Rhy6'!$B$3&gt;0,'Rhy6'!$B$3,"")</f>
        <v/>
      </c>
      <c r="C12" s="20" t="str">
        <f>IF('Rhy6'!$E$5&gt;0,'Rhy6'!$E$5,"")</f>
        <v/>
      </c>
      <c r="D12" s="20"/>
      <c r="E12" s="97" t="str">
        <f>IF('Rhy6'!D$54&gt;0,'Rhy6'!D$54,"")</f>
        <v/>
      </c>
      <c r="F12" s="91" t="str">
        <f>IF('Rhy6'!$E$54&gt;0,'Rhy6'!$E$54,"")</f>
        <v/>
      </c>
      <c r="G12" s="98" t="str">
        <f>IF('Rhy6'!F$54&gt;0,'Rhy6'!F$54,"")</f>
        <v/>
      </c>
      <c r="H12" s="83"/>
      <c r="I12" s="121" t="str">
        <f>IF('Rhy6'!D$56&gt;0,'Rhy6'!D$56,"")</f>
        <v/>
      </c>
      <c r="J12" s="122" t="str">
        <f>IF('Rhy6'!E$56&gt;0,'Rhy6'!E$56,"")</f>
        <v/>
      </c>
      <c r="K12" s="123" t="str">
        <f>IF('Rhy6'!F$56&gt;0,'Rhy6'!F$56,"")</f>
        <v/>
      </c>
      <c r="L12" s="83"/>
      <c r="M12" s="142" t="str">
        <f>IF('Rhy6'!D$52&gt;0,'Rhy6'!D$52,"")</f>
        <v/>
      </c>
      <c r="N12" s="143" t="str">
        <f>IF('Rhy6'!E$52&gt;0,'Rhy6'!E$52,"")</f>
        <v/>
      </c>
      <c r="O12" s="144" t="str">
        <f>IF('Rhy6'!F$52&gt;0,'Rhy6'!F$52,"")</f>
        <v/>
      </c>
      <c r="P12" s="83"/>
      <c r="Q12" s="165" t="str">
        <f>IF('Rhy6'!D$58&gt;0,'Rhy6'!D$58,"")</f>
        <v/>
      </c>
      <c r="R12" s="166" t="str">
        <f>IF('Rhy6'!E$58&gt;0,'Rhy6'!E$58,"")</f>
        <v/>
      </c>
      <c r="S12" s="167" t="str">
        <f>IF('Rhy6'!F$58&gt;0,'Rhy6'!F$58,"")</f>
        <v/>
      </c>
      <c r="T12" s="168" t="str">
        <f>IF('Rhy6'!E$10&gt;0,R12/C12*1000,"")</f>
        <v/>
      </c>
      <c r="U12" s="81"/>
      <c r="V12" s="192" t="str">
        <f>IF('Rhy6'!H$54&gt;0,'Rhy6'!H$54,"")</f>
        <v/>
      </c>
      <c r="W12" s="193" t="str">
        <f>IF('Rhy6'!I$54&gt;0,'Rhy6'!I$54,"")</f>
        <v/>
      </c>
      <c r="X12" s="194" t="str">
        <f>IF('Rhy6'!J$54&gt;0,'Rhy6'!J$54,"")</f>
        <v/>
      </c>
      <c r="Y12" s="79"/>
      <c r="Z12" s="183" t="str">
        <f>IF('Rhy6'!H$52&gt;0,'Rhy6'!H$52,"")</f>
        <v/>
      </c>
      <c r="AA12" s="184" t="str">
        <f>IF('Rhy6'!I$52&gt;0,'Rhy6'!I$52,"")</f>
        <v/>
      </c>
      <c r="AB12" s="185" t="str">
        <f>IF('Rhy6'!J$52&gt;0,'Rhy6'!J$52,"")</f>
        <v/>
      </c>
      <c r="AC12" s="21"/>
    </row>
    <row r="13" spans="1:29" ht="15" x14ac:dyDescent="0.25">
      <c r="A13" t="s">
        <v>60</v>
      </c>
      <c r="B13" t="str">
        <f>IF('Rhy7'!$B$3&gt;0,'Rhy7'!$B$3,"")</f>
        <v/>
      </c>
      <c r="C13" s="20" t="str">
        <f>IF('Rhy7'!$E$5&gt;0,'Rhy7'!$E$5,"")</f>
        <v/>
      </c>
      <c r="D13" s="20"/>
      <c r="E13" s="97" t="str">
        <f>IF('Rhy7'!D$54&gt;0,'Rhy7'!D$54,"")</f>
        <v/>
      </c>
      <c r="F13" s="91" t="str">
        <f>IF('Rhy7'!$E$54&gt;0,'Rhy7'!$E$54,"")</f>
        <v/>
      </c>
      <c r="G13" s="98" t="str">
        <f>IF('Rhy7'!F$54&gt;0,'Rhy7'!F$54,"")</f>
        <v/>
      </c>
      <c r="H13" s="83"/>
      <c r="I13" s="121" t="str">
        <f>IF('Rhy7'!D$56&gt;0,'Rhy7'!D$56,"")</f>
        <v/>
      </c>
      <c r="J13" s="122" t="str">
        <f>IF('Rhy7'!E$56&gt;0,'Rhy7'!E$56,"")</f>
        <v/>
      </c>
      <c r="K13" s="123" t="str">
        <f>IF('Rhy7'!F$56&gt;0,'Rhy7'!F$56,"")</f>
        <v/>
      </c>
      <c r="L13" s="83"/>
      <c r="M13" s="142" t="str">
        <f>IF('Rhy7'!D$52&gt;0,'Rhy7'!D$52,"")</f>
        <v/>
      </c>
      <c r="N13" s="143" t="str">
        <f>IF('Rhy7'!E$52&gt;0,'Rhy7'!E$52,"")</f>
        <v/>
      </c>
      <c r="O13" s="144" t="str">
        <f>IF('Rhy7'!F$52&gt;0,'Rhy7'!F$52,"")</f>
        <v/>
      </c>
      <c r="P13" s="83"/>
      <c r="Q13" s="165" t="str">
        <f>IF('Rhy7'!D$58&gt;0,'Rhy7'!D$58,"")</f>
        <v/>
      </c>
      <c r="R13" s="166" t="str">
        <f>IF('Rhy7'!E$58&gt;0,'Rhy7'!E$58,"")</f>
        <v/>
      </c>
      <c r="S13" s="167" t="str">
        <f>IF('Rhy7'!F$58&gt;0,'Rhy7'!F$58,"")</f>
        <v/>
      </c>
      <c r="T13" s="168" t="str">
        <f>IF('Rhy7'!E$10&gt;0,R13/C13*1000,"")</f>
        <v/>
      </c>
      <c r="U13" s="81"/>
      <c r="V13" s="192" t="str">
        <f>IF('Rhy7'!H$54&gt;0,'Rhy7'!H$54,"")</f>
        <v/>
      </c>
      <c r="W13" s="193" t="str">
        <f>IF('Rhy7'!I$54&gt;0,'Rhy7'!I$54,"")</f>
        <v/>
      </c>
      <c r="X13" s="194" t="str">
        <f>IF('Rhy7'!J$54&gt;0,'Rhy7'!J$54,"")</f>
        <v/>
      </c>
      <c r="Y13" s="79"/>
      <c r="Z13" s="183" t="str">
        <f>IF('Rhy7'!H$52&gt;0,'Rhy7'!H$52,"")</f>
        <v/>
      </c>
      <c r="AA13" s="184" t="str">
        <f>IF('Rhy7'!I$52&gt;0,'Rhy7'!I$52,"")</f>
        <v/>
      </c>
      <c r="AB13" s="185" t="str">
        <f>IF('Rhy7'!J$52&gt;0,'Rhy7'!J$52,"")</f>
        <v/>
      </c>
      <c r="AC13" s="21"/>
    </row>
    <row r="14" spans="1:29" ht="15" x14ac:dyDescent="0.25">
      <c r="A14" t="s">
        <v>61</v>
      </c>
      <c r="B14" t="str">
        <f>IF('Rhy8'!$B$3&gt;0,'Rhy8'!$B$3,"")</f>
        <v/>
      </c>
      <c r="C14" s="20" t="str">
        <f>IF('Rhy8'!$E$5&gt;0,'Rhy8'!$E$5,"")</f>
        <v/>
      </c>
      <c r="D14" s="20"/>
      <c r="E14" s="97" t="str">
        <f>IF('Rhy8'!D$54&gt;0,'Rhy8'!D$54,"")</f>
        <v/>
      </c>
      <c r="F14" s="91" t="str">
        <f>IF('Rhy8'!$E$54&gt;0,'Rhy8'!$E$54,"")</f>
        <v/>
      </c>
      <c r="G14" s="98" t="str">
        <f>IF('Rhy8'!F$54&gt;0,'Rhy8'!F$54,"")</f>
        <v/>
      </c>
      <c r="H14" s="83"/>
      <c r="I14" s="121" t="str">
        <f>IF('Rhy8'!D$56&gt;0,'Rhy8'!D$56,"")</f>
        <v/>
      </c>
      <c r="J14" s="122" t="str">
        <f>IF('Rhy8'!E$56&gt;0,'Rhy8'!E$56,"")</f>
        <v/>
      </c>
      <c r="K14" s="123" t="str">
        <f>IF('Rhy8'!F$56&gt;0,'Rhy8'!F$56,"")</f>
        <v/>
      </c>
      <c r="L14" s="83"/>
      <c r="M14" s="142" t="str">
        <f>IF('Rhy8'!D$52&gt;0,'Rhy8'!D$52,"")</f>
        <v/>
      </c>
      <c r="N14" s="143" t="str">
        <f>IF('Rhy8'!E$52&gt;0,'Rhy8'!E$52,"")</f>
        <v/>
      </c>
      <c r="O14" s="144" t="str">
        <f>IF('Rhy8'!F$52&gt;0,'Rhy8'!F$52,"")</f>
        <v/>
      </c>
      <c r="P14" s="83"/>
      <c r="Q14" s="165" t="str">
        <f>IF('Rhy8'!D$58&gt;0,'Rhy8'!D$58,"")</f>
        <v/>
      </c>
      <c r="R14" s="166" t="str">
        <f>IF('Rhy8'!E$58&gt;0,'Rhy8'!E$58,"")</f>
        <v/>
      </c>
      <c r="S14" s="167" t="str">
        <f>IF('Rhy8'!F$58&gt;0,'Rhy8'!F$58,"")</f>
        <v/>
      </c>
      <c r="T14" s="168" t="str">
        <f>IF('Rhy8'!E$10&gt;0,R14/C14*1000,"")</f>
        <v/>
      </c>
      <c r="U14" s="81"/>
      <c r="V14" s="192" t="str">
        <f>IF('Rhy8'!H$54&gt;0,'Rhy8'!H$54,"")</f>
        <v/>
      </c>
      <c r="W14" s="193" t="str">
        <f>IF('Rhy8'!I$54&gt;0,'Rhy8'!I$54,"")</f>
        <v/>
      </c>
      <c r="X14" s="194" t="str">
        <f>IF('Rhy8'!J$54&gt;0,'Rhy8'!J$54,"")</f>
        <v/>
      </c>
      <c r="Y14" s="79"/>
      <c r="Z14" s="183" t="str">
        <f>IF('Rhy8'!H$52&gt;0,'Rhy8'!H$52,"")</f>
        <v/>
      </c>
      <c r="AA14" s="184" t="str">
        <f>IF('Rhy8'!I$52&gt;0,'Rhy8'!I$52,"")</f>
        <v/>
      </c>
      <c r="AB14" s="185" t="str">
        <f>IF('Rhy8'!J$52&gt;0,'Rhy8'!J$52,"")</f>
        <v/>
      </c>
      <c r="AC14" s="21"/>
    </row>
    <row r="15" spans="1:29" ht="15" x14ac:dyDescent="0.25">
      <c r="A15" t="s">
        <v>62</v>
      </c>
      <c r="B15" t="str">
        <f>IF('Rhy9'!$B$3&gt;0,'Rhy9'!$B$3,"")</f>
        <v/>
      </c>
      <c r="C15" s="20" t="str">
        <f>IF('Rhy9'!$E$5&gt;0,'Rhy9'!$E$5,"")</f>
        <v/>
      </c>
      <c r="D15" s="20"/>
      <c r="E15" s="97" t="str">
        <f>IF('Rhy9'!D$54&gt;0,'Rhy9'!D$54,"")</f>
        <v/>
      </c>
      <c r="F15" s="91" t="str">
        <f>IF('Rhy9'!$E$54&gt;0,'Rhy9'!$E$54,"")</f>
        <v/>
      </c>
      <c r="G15" s="98" t="str">
        <f>IF('Rhy9'!F$54&gt;0,'Rhy9'!F$54,"")</f>
        <v/>
      </c>
      <c r="H15" s="83"/>
      <c r="I15" s="121" t="str">
        <f>IF('Rhy9'!D$56&gt;0,'Rhy9'!D$56,"")</f>
        <v/>
      </c>
      <c r="J15" s="122" t="str">
        <f>IF('Rhy9'!E$56&gt;0,'Rhy9'!E$56,"")</f>
        <v/>
      </c>
      <c r="K15" s="123" t="str">
        <f>IF('Rhy9'!F$56&gt;0,'Rhy9'!F$56,"")</f>
        <v/>
      </c>
      <c r="L15" s="83"/>
      <c r="M15" s="142" t="str">
        <f>IF('Rhy9'!D$52&gt;0,'Rhy9'!D$52,"")</f>
        <v/>
      </c>
      <c r="N15" s="143" t="str">
        <f>IF('Rhy9'!E$52&gt;0,'Rhy9'!E$52,"")</f>
        <v/>
      </c>
      <c r="O15" s="144" t="str">
        <f>IF('Rhy9'!F$52&gt;0,'Rhy9'!F$52,"")</f>
        <v/>
      </c>
      <c r="P15" s="83"/>
      <c r="Q15" s="165" t="str">
        <f>IF('Rhy9'!D$58&gt;0,'Rhy9'!D$58,"")</f>
        <v/>
      </c>
      <c r="R15" s="166" t="str">
        <f>IF('Rhy9'!E$58&gt;0,'Rhy9'!E$58,"")</f>
        <v/>
      </c>
      <c r="S15" s="167" t="str">
        <f>IF('Rhy9'!F$58&gt;0,'Rhy9'!F$58,"")</f>
        <v/>
      </c>
      <c r="T15" s="168" t="str">
        <f>IF('Rhy9'!E$10&gt;0,R15/C15*1000,"")</f>
        <v/>
      </c>
      <c r="U15" s="81"/>
      <c r="V15" s="192" t="str">
        <f>IF('Rhy9'!H$54&gt;0,'Rhy9'!H$54,"")</f>
        <v/>
      </c>
      <c r="W15" s="193" t="str">
        <f>IF('Rhy9'!I$54&gt;0,'Rhy9'!I$54,"")</f>
        <v/>
      </c>
      <c r="X15" s="194" t="str">
        <f>IF('Rhy9'!J$54&gt;0,'Rhy9'!J$54,"")</f>
        <v/>
      </c>
      <c r="Y15" s="79"/>
      <c r="Z15" s="183" t="str">
        <f>IF('Rhy9'!H$52&gt;0,'Rhy9'!H$52,"")</f>
        <v/>
      </c>
      <c r="AA15" s="184" t="str">
        <f>IF('Rhy9'!I$52&gt;0,'Rhy9'!I$52,"")</f>
        <v/>
      </c>
      <c r="AB15" s="185" t="str">
        <f>IF('Rhy9'!J$52&gt;0,'Rhy9'!J$52,"")</f>
        <v/>
      </c>
      <c r="AC15" s="21"/>
    </row>
    <row r="16" spans="1:29" ht="15" x14ac:dyDescent="0.25">
      <c r="A16" t="s">
        <v>63</v>
      </c>
      <c r="B16" t="str">
        <f>IF('Rhy10'!$B$3&gt;0,'Rhy10'!$B$3,"")</f>
        <v/>
      </c>
      <c r="C16" s="20" t="str">
        <f>IF('Rhy10'!$E$5&gt;0,'Rhy10'!$E$5,"")</f>
        <v/>
      </c>
      <c r="D16" s="20"/>
      <c r="E16" s="97" t="str">
        <f>IF('Rhy10'!D$54&gt;0,'Rhy10'!D$54,"")</f>
        <v/>
      </c>
      <c r="F16" s="91" t="str">
        <f>IF('Rhy10'!$E$54&gt;0,'Rhy10'!$E$54,"")</f>
        <v/>
      </c>
      <c r="G16" s="98" t="str">
        <f>IF('Rhy10'!F$54&gt;0,'Rhy10'!F$54,"")</f>
        <v/>
      </c>
      <c r="H16" s="83"/>
      <c r="I16" s="121" t="str">
        <f>IF('Rhy10'!D$56&gt;0,'Rhy10'!D$56,"")</f>
        <v/>
      </c>
      <c r="J16" s="122" t="str">
        <f>IF('Rhy10'!E$56&gt;0,'Rhy10'!E$56,"")</f>
        <v/>
      </c>
      <c r="K16" s="123" t="str">
        <f>IF('Rhy10'!F$56&gt;0,'Rhy10'!F$56,"")</f>
        <v/>
      </c>
      <c r="L16" s="83"/>
      <c r="M16" s="142" t="str">
        <f>IF('Rhy10'!D$52&gt;0,'Rhy10'!D$52,"")</f>
        <v/>
      </c>
      <c r="N16" s="143" t="str">
        <f>IF('Rhy10'!E$52&gt;0,'Rhy10'!E$52,"")</f>
        <v/>
      </c>
      <c r="O16" s="144" t="str">
        <f>IF('Rhy10'!F$52&gt;0,'Rhy10'!F$52,"")</f>
        <v/>
      </c>
      <c r="P16" s="83"/>
      <c r="Q16" s="165" t="str">
        <f>IF('Rhy10'!D$58&gt;0,'Rhy10'!D$58,"")</f>
        <v/>
      </c>
      <c r="R16" s="166" t="str">
        <f>IF('Rhy10'!E$58&gt;0,'Rhy10'!E$58,"")</f>
        <v/>
      </c>
      <c r="S16" s="167" t="str">
        <f>IF('Rhy10'!F$58&gt;0,'Rhy10'!F$58,"")</f>
        <v/>
      </c>
      <c r="T16" s="168" t="str">
        <f>IF('Rhy10'!E$10&gt;0,R16/C16*1000,"")</f>
        <v/>
      </c>
      <c r="U16" s="81"/>
      <c r="V16" s="192" t="str">
        <f>IF('Rhy10'!H$54&gt;0,'Rhy10'!H$54,"")</f>
        <v/>
      </c>
      <c r="W16" s="193" t="str">
        <f>IF('Rhy10'!I$54&gt;0,'Rhy10'!I$54,"")</f>
        <v/>
      </c>
      <c r="X16" s="194" t="str">
        <f>IF('Rhy10'!J$54&gt;0,'Rhy10'!J$54,"")</f>
        <v/>
      </c>
      <c r="Y16" s="79"/>
      <c r="Z16" s="183" t="str">
        <f>IF('Rhy10'!H$52&gt;0,'Rhy10'!H$52,"")</f>
        <v/>
      </c>
      <c r="AA16" s="184" t="str">
        <f>IF('Rhy10'!I$52&gt;0,'Rhy10'!I$52,"")</f>
        <v/>
      </c>
      <c r="AB16" s="185" t="str">
        <f>IF('Rhy10'!J$52&gt;0,'Rhy10'!J$52,"")</f>
        <v/>
      </c>
      <c r="AC16" s="21"/>
    </row>
    <row r="17" spans="1:29" ht="15" x14ac:dyDescent="0.25">
      <c r="A17" t="s">
        <v>64</v>
      </c>
      <c r="B17" t="str">
        <f>IF('Rhy11'!$B$3&gt;0,'Rhy11'!$B$3,"")</f>
        <v/>
      </c>
      <c r="C17" s="20" t="str">
        <f>IF('Rhy11'!$E$5&gt;0,'Rhy11'!$E$5,"")</f>
        <v/>
      </c>
      <c r="D17" s="20"/>
      <c r="E17" s="97" t="str">
        <f>IF('Rhy11'!D$54&gt;0,'Rhy11'!D$54,"")</f>
        <v/>
      </c>
      <c r="F17" s="91" t="str">
        <f>IF('Rhy11'!$E$54&gt;0,'Rhy11'!$E$54,"")</f>
        <v/>
      </c>
      <c r="G17" s="98" t="str">
        <f>IF('Rhy11'!F$54&gt;0,'Rhy11'!F$54,"")</f>
        <v/>
      </c>
      <c r="H17" s="83"/>
      <c r="I17" s="121" t="str">
        <f>IF('Rhy11'!D$56&gt;0,'Rhy11'!D$56,"")</f>
        <v/>
      </c>
      <c r="J17" s="122" t="str">
        <f>IF('Rhy11'!E$56&gt;0,'Rhy11'!E$56,"")</f>
        <v/>
      </c>
      <c r="K17" s="123" t="str">
        <f>IF('Rhy11'!F$56&gt;0,'Rhy11'!F$56,"")</f>
        <v/>
      </c>
      <c r="L17" s="83"/>
      <c r="M17" s="142" t="str">
        <f>IF('Rhy11'!D$52&gt;0,'Rhy11'!D$52,"")</f>
        <v/>
      </c>
      <c r="N17" s="143" t="str">
        <f>IF('Rhy11'!E$52&gt;0,'Rhy11'!E$52,"")</f>
        <v/>
      </c>
      <c r="O17" s="144" t="str">
        <f>IF('Rhy11'!F$52&gt;0,'Rhy11'!F$52,"")</f>
        <v/>
      </c>
      <c r="P17" s="83"/>
      <c r="Q17" s="165" t="str">
        <f>IF('Rhy11'!D$58&gt;0,'Rhy11'!D$58,"")</f>
        <v/>
      </c>
      <c r="R17" s="166" t="str">
        <f>IF('Rhy11'!E$58&gt;0,'Rhy11'!E$58,"")</f>
        <v/>
      </c>
      <c r="S17" s="167" t="str">
        <f>IF('Rhy11'!F$58&gt;0,'Rhy11'!F$58,"")</f>
        <v/>
      </c>
      <c r="T17" s="168" t="str">
        <f>IF('Rhy11'!E$10&gt;0,R17/C17*1000,"")</f>
        <v/>
      </c>
      <c r="U17" s="81"/>
      <c r="V17" s="192" t="str">
        <f>IF('Rhy11'!H$54&gt;0,'Rhy11'!H$54,"")</f>
        <v/>
      </c>
      <c r="W17" s="193" t="str">
        <f>IF('Rhy11'!I$54&gt;0,'Rhy11'!I$54,"")</f>
        <v/>
      </c>
      <c r="X17" s="194" t="str">
        <f>IF('Rhy11'!J$54&gt;0,'Rhy11'!J$54,"")</f>
        <v/>
      </c>
      <c r="Y17" s="79"/>
      <c r="Z17" s="183" t="str">
        <f>IF('Rhy11'!H$52&gt;0,'Rhy11'!H$52,"")</f>
        <v/>
      </c>
      <c r="AA17" s="184" t="str">
        <f>IF('Rhy11'!I$52&gt;0,'Rhy11'!I$52,"")</f>
        <v/>
      </c>
      <c r="AB17" s="185" t="str">
        <f>IF('Rhy11'!J$52&gt;0,'Rhy11'!J$52,"")</f>
        <v/>
      </c>
      <c r="AC17" s="21"/>
    </row>
    <row r="18" spans="1:29" ht="15" x14ac:dyDescent="0.25">
      <c r="A18" t="s">
        <v>65</v>
      </c>
      <c r="B18" t="str">
        <f>IF('Rhy12'!$B$3&gt;0,'Rhy12'!$B$3,"")</f>
        <v/>
      </c>
      <c r="C18" s="20" t="str">
        <f>IF('Rhy12'!$E$5&gt;0,'Rhy12'!$E$5,"")</f>
        <v/>
      </c>
      <c r="D18" s="201"/>
      <c r="E18" s="97" t="str">
        <f>IF('Rhy12'!D$54&gt;0,'Rhy12'!D$54,"")</f>
        <v/>
      </c>
      <c r="F18" s="91" t="str">
        <f>IF('Rhy12'!$E$54&gt;0,'Rhy12'!$E$54,"")</f>
        <v/>
      </c>
      <c r="G18" s="98" t="str">
        <f>IF('Rhy12'!F$54&gt;0,'Rhy12'!F$54,"")</f>
        <v/>
      </c>
      <c r="H18" s="110"/>
      <c r="I18" s="121" t="str">
        <f>IF('Rhy12'!D$56&gt;0,'Rhy12'!D$56,"")</f>
        <v/>
      </c>
      <c r="J18" s="122" t="str">
        <f>IF('Rhy12'!E$56&gt;0,'Rhy12'!E$56,"")</f>
        <v/>
      </c>
      <c r="K18" s="123" t="str">
        <f>IF('Rhy12'!F$56&gt;0,'Rhy12'!F$56,"")</f>
        <v/>
      </c>
      <c r="L18" s="110"/>
      <c r="M18" s="142" t="str">
        <f>IF('Rhy12'!D$52&gt;0,'Rhy12'!D$52,"")</f>
        <v/>
      </c>
      <c r="N18" s="143" t="str">
        <f>IF('Rhy12'!E$52&gt;0,'Rhy12'!E$52,"")</f>
        <v/>
      </c>
      <c r="O18" s="144" t="str">
        <f>IF('Rhy12'!F$52&gt;0,'Rhy12'!F$52,"")</f>
        <v/>
      </c>
      <c r="P18" s="110"/>
      <c r="Q18" s="165" t="str">
        <f>IF('Rhy12'!D$58&gt;0,'Rhy12'!D$58,"")</f>
        <v/>
      </c>
      <c r="R18" s="166" t="str">
        <f>IF('Rhy12'!E$58&gt;0,'Rhy12'!E$58,"")</f>
        <v/>
      </c>
      <c r="S18" s="167" t="str">
        <f>IF('Rhy12'!F$58&gt;0,'Rhy12'!F$58,"")</f>
        <v/>
      </c>
      <c r="T18" s="168" t="str">
        <f>IF('Rhy12'!E$10&gt;0,R18/C18*1000,"")</f>
        <v/>
      </c>
      <c r="U18" s="111"/>
      <c r="V18" s="192" t="str">
        <f>IF('Rhy12'!H$54&gt;0,'Rhy12'!H$54,"")</f>
        <v/>
      </c>
      <c r="W18" s="193" t="str">
        <f>IF('Rhy12'!I$54&gt;0,'Rhy12'!I$54,"")</f>
        <v/>
      </c>
      <c r="X18" s="194" t="str">
        <f>IF('Rhy12'!J$54&gt;0,'Rhy12'!J$54,"")</f>
        <v/>
      </c>
      <c r="Y18" s="113"/>
      <c r="Z18" s="183" t="str">
        <f>IF('Rhy12'!H$52&gt;0,'Rhy12'!H$52,"")</f>
        <v/>
      </c>
      <c r="AA18" s="184" t="str">
        <f>IF('Rhy12'!I$52&gt;0,'Rhy12'!I$52,"")</f>
        <v/>
      </c>
      <c r="AB18" s="185" t="str">
        <f>IF('Rhy12'!J$52&gt;0,'Rhy12'!J$52,"")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ht="15" x14ac:dyDescent="0.25">
      <c r="A21" s="1" t="s">
        <v>78</v>
      </c>
      <c r="B21" s="1"/>
      <c r="C21" s="20">
        <f>Hirvitalousalue!E5</f>
        <v>0</v>
      </c>
      <c r="D21" s="20"/>
      <c r="E21" s="103" t="str">
        <f>Hirvitalousalue!D54</f>
        <v/>
      </c>
      <c r="F21" s="92" t="str">
        <f>Hirvitalousalue!E54</f>
        <v/>
      </c>
      <c r="G21" s="104" t="str">
        <f>Hirvitalousalue!F54</f>
        <v/>
      </c>
      <c r="H21" s="77"/>
      <c r="I21" s="128" t="str">
        <f>Hirvitalousalue!D56</f>
        <v/>
      </c>
      <c r="J21" s="129" t="str">
        <f>Hirvitalousalue!E56</f>
        <v/>
      </c>
      <c r="K21" s="130" t="str">
        <f>Hirvitalousalue!F56</f>
        <v/>
      </c>
      <c r="L21" s="77"/>
      <c r="M21" s="149" t="str">
        <f>Hirvitalousalue!D52</f>
        <v/>
      </c>
      <c r="N21" s="150" t="str">
        <f>Hirvitalousalue!E52</f>
        <v/>
      </c>
      <c r="O21" s="151" t="str">
        <f>Hirvitalousalue!F52</f>
        <v/>
      </c>
      <c r="P21" s="77"/>
      <c r="Q21" s="174" t="str">
        <f>Hirvitalousalue!D58</f>
        <v/>
      </c>
      <c r="R21" s="175" t="str">
        <f>Hirvitalousalue!E58</f>
        <v/>
      </c>
      <c r="S21" s="176" t="str">
        <f>Hirvitalousalue!F58</f>
        <v/>
      </c>
      <c r="T21" s="168" t="str">
        <f>IF(C21&gt;0,R21/C21*1000,"")</f>
        <v/>
      </c>
      <c r="U21" s="81"/>
      <c r="V21" s="192" t="str">
        <f>Hirvitalousalue!H54</f>
        <v/>
      </c>
      <c r="W21" s="193" t="str">
        <f>Hirvitalousalue!I54</f>
        <v/>
      </c>
      <c r="X21" s="194" t="str">
        <f>Hirvitalousalue!J54</f>
        <v/>
      </c>
      <c r="Y21" s="79"/>
      <c r="Z21" s="183" t="str">
        <f>Hirvitalousalue!H52</f>
        <v/>
      </c>
      <c r="AA21" s="184" t="str">
        <f>Hirvitalousalue!I52</f>
        <v/>
      </c>
      <c r="AB21" s="185" t="str">
        <f>Hirvitalousalue!J52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80</v>
      </c>
      <c r="B23" s="1"/>
      <c r="C23" s="20">
        <f>Hirvitalousalue!E5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ht="15" x14ac:dyDescent="0.25">
      <c r="Q25" s="23"/>
      <c r="R25" s="23"/>
      <c r="S25" s="23"/>
      <c r="T25" s="23"/>
      <c r="U25" s="23"/>
    </row>
    <row r="26" spans="1:29" x14ac:dyDescent="0.3">
      <c r="F26" s="15"/>
      <c r="G26" s="14" t="s">
        <v>102</v>
      </c>
      <c r="Q26" s="23"/>
      <c r="R26" s="23"/>
      <c r="S26" s="23"/>
      <c r="T26" s="23"/>
      <c r="U26" s="23"/>
    </row>
    <row r="28" spans="1:29" ht="15" x14ac:dyDescent="0.25">
      <c r="A28" s="1" t="s">
        <v>83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84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106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89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6"/>
      <c r="H58" s="216"/>
      <c r="I58" s="216"/>
      <c r="J58" s="216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Hirvitalousalue</vt:lpstr>
      <vt:lpstr>Rhy1</vt:lpstr>
      <vt:lpstr>Rhy2</vt:lpstr>
      <vt:lpstr>Rhy3</vt:lpstr>
      <vt:lpstr>Rhy4</vt:lpstr>
      <vt:lpstr>Rhy5</vt:lpstr>
      <vt:lpstr>Rhy6</vt:lpstr>
      <vt:lpstr>Rhy7</vt:lpstr>
      <vt:lpstr>Rhy8</vt:lpstr>
      <vt:lpstr>Rhy9</vt:lpstr>
      <vt:lpstr>Rhy10</vt:lpstr>
      <vt:lpstr>Rhy11</vt:lpstr>
      <vt:lpstr>Rhy12</vt:lpstr>
      <vt:lpstr>Vertailu</vt:lpstr>
      <vt:lpstr>Vertailu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2018-03-16T12:27:36Z</dcterms:created>
  <dcterms:modified xsi:type="dcterms:W3CDTF">2020-03-05T10:44:25Z</dcterms:modified>
</cp:coreProperties>
</file>