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2" yWindow="-12" windowWidth="14400" windowHeight="12372"/>
  </bookViews>
  <sheets>
    <sheet name="Selite" sheetId="3" r:id="rId1"/>
    <sheet name="Verotussuunnittelun_tiedot" sheetId="1" r:id="rId2"/>
    <sheet name="Luken_verotussuositus" sheetId="4" r:id="rId3"/>
  </sheets>
  <calcPr calcId="145621"/>
</workbook>
</file>

<file path=xl/calcChain.xml><?xml version="1.0" encoding="utf-8"?>
<calcChain xmlns="http://schemas.openxmlformats.org/spreadsheetml/2006/main">
  <c r="O59" i="4" l="1"/>
  <c r="N39" i="4" l="1"/>
  <c r="O39" i="4"/>
  <c r="P39" i="4"/>
  <c r="Q39" i="4"/>
  <c r="N15" i="4"/>
  <c r="O15" i="4"/>
  <c r="P15" i="4"/>
  <c r="Q15" i="4"/>
  <c r="N16" i="4"/>
  <c r="O16" i="4"/>
  <c r="P16" i="4"/>
  <c r="Q16" i="4"/>
  <c r="N17" i="4"/>
  <c r="O17" i="4"/>
  <c r="P17" i="4"/>
  <c r="Q17" i="4"/>
  <c r="N18" i="4"/>
  <c r="O18" i="4"/>
  <c r="P18" i="4"/>
  <c r="Q18" i="4"/>
  <c r="N19" i="4"/>
  <c r="O19" i="4"/>
  <c r="P19" i="4"/>
  <c r="Q19" i="4"/>
  <c r="N20" i="4"/>
  <c r="O20" i="4"/>
  <c r="P20" i="4"/>
  <c r="Q20" i="4"/>
  <c r="N21" i="4"/>
  <c r="O21" i="4"/>
  <c r="P21" i="4"/>
  <c r="Q21" i="4"/>
  <c r="N22" i="4"/>
  <c r="O22" i="4"/>
  <c r="P22" i="4"/>
  <c r="Q22" i="4"/>
  <c r="N23" i="4"/>
  <c r="O23" i="4"/>
  <c r="P23" i="4"/>
  <c r="Q23" i="4"/>
  <c r="N24" i="4"/>
  <c r="O24" i="4"/>
  <c r="P24" i="4"/>
  <c r="Q24" i="4"/>
  <c r="N25" i="4"/>
  <c r="O25" i="4"/>
  <c r="P25" i="4"/>
  <c r="Q25" i="4"/>
  <c r="N26" i="4"/>
  <c r="O26" i="4"/>
  <c r="P26" i="4"/>
  <c r="Q26" i="4"/>
  <c r="N27" i="4"/>
  <c r="O27" i="4"/>
  <c r="P27" i="4"/>
  <c r="Q27" i="4"/>
  <c r="N28" i="4"/>
  <c r="O28" i="4"/>
  <c r="P28" i="4"/>
  <c r="Q28" i="4"/>
  <c r="N29" i="4"/>
  <c r="O29" i="4"/>
  <c r="P29" i="4"/>
  <c r="Q29" i="4"/>
  <c r="N30" i="4"/>
  <c r="O30" i="4"/>
  <c r="P30" i="4"/>
  <c r="Q30" i="4"/>
  <c r="Q31" i="4" l="1"/>
  <c r="Q32" i="4"/>
  <c r="Q33" i="4"/>
  <c r="Q34" i="4"/>
  <c r="Q35" i="4"/>
  <c r="Q36" i="4"/>
  <c r="Q37" i="4"/>
  <c r="Q38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Q4" i="4"/>
  <c r="Q5" i="4"/>
  <c r="Q6" i="4"/>
  <c r="Q7" i="4"/>
  <c r="Q8" i="4"/>
  <c r="Q9" i="4"/>
  <c r="Q10" i="4"/>
  <c r="Q11" i="4"/>
  <c r="Q12" i="4"/>
  <c r="Q13" i="4"/>
  <c r="Q14" i="4"/>
  <c r="Q3" i="4"/>
  <c r="Q2" i="4"/>
  <c r="P31" i="4"/>
  <c r="P32" i="4"/>
  <c r="P33" i="4"/>
  <c r="P34" i="4"/>
  <c r="P35" i="4"/>
  <c r="P36" i="4"/>
  <c r="P37" i="4"/>
  <c r="P38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3" i="4"/>
  <c r="P4" i="4"/>
  <c r="P5" i="4"/>
  <c r="P6" i="4"/>
  <c r="P7" i="4"/>
  <c r="P8" i="4"/>
  <c r="P9" i="4"/>
  <c r="P10" i="4"/>
  <c r="P11" i="4"/>
  <c r="P12" i="4"/>
  <c r="P13" i="4"/>
  <c r="P14" i="4"/>
  <c r="P2" i="4"/>
  <c r="O60" i="4"/>
  <c r="O31" i="4"/>
  <c r="O32" i="4"/>
  <c r="O33" i="4"/>
  <c r="O34" i="4"/>
  <c r="O35" i="4"/>
  <c r="O36" i="4"/>
  <c r="O37" i="4"/>
  <c r="O38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4" i="4"/>
  <c r="O5" i="4"/>
  <c r="O6" i="4"/>
  <c r="O7" i="4"/>
  <c r="O8" i="4"/>
  <c r="O9" i="4"/>
  <c r="O10" i="4"/>
  <c r="O11" i="4"/>
  <c r="O12" i="4"/>
  <c r="O13" i="4"/>
  <c r="O14" i="4"/>
  <c r="O3" i="4"/>
  <c r="O2" i="4"/>
  <c r="N31" i="4"/>
  <c r="N32" i="4"/>
  <c r="N33" i="4"/>
  <c r="N34" i="4"/>
  <c r="N35" i="4"/>
  <c r="N36" i="4"/>
  <c r="N37" i="4"/>
  <c r="N38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3" i="4"/>
  <c r="N4" i="4"/>
  <c r="N5" i="4"/>
  <c r="N6" i="4"/>
  <c r="N7" i="4"/>
  <c r="N8" i="4"/>
  <c r="N9" i="4"/>
  <c r="N10" i="4"/>
  <c r="N11" i="4"/>
  <c r="N12" i="4"/>
  <c r="N13" i="4"/>
  <c r="N14" i="4"/>
  <c r="N2" i="4"/>
</calcChain>
</file>

<file path=xl/sharedStrings.xml><?xml version="1.0" encoding="utf-8"?>
<sst xmlns="http://schemas.openxmlformats.org/spreadsheetml/2006/main" count="169" uniqueCount="89">
  <si>
    <t>Hirvitalousalue</t>
  </si>
  <si>
    <t>Tunnus</t>
  </si>
  <si>
    <r>
      <rPr>
        <b/>
        <sz val="11"/>
        <color theme="1"/>
        <rFont val="Calibri"/>
        <family val="2"/>
        <scheme val="minor"/>
      </rPr>
      <t xml:space="preserve">1. </t>
    </r>
    <r>
      <rPr>
        <sz val="11"/>
        <color theme="1"/>
        <rFont val="Calibri"/>
        <family val="2"/>
        <scheme val="minor"/>
      </rPr>
      <t>Pinta-ala (ha)</t>
    </r>
  </si>
  <si>
    <r>
      <rPr>
        <b/>
        <sz val="11"/>
        <color theme="1"/>
        <rFont val="Calibri"/>
        <family val="2"/>
        <scheme val="minor"/>
      </rPr>
      <t xml:space="preserve">2. </t>
    </r>
    <r>
      <rPr>
        <sz val="11"/>
        <color theme="1"/>
        <rFont val="Calibri"/>
        <family val="2"/>
        <scheme val="minor"/>
      </rPr>
      <t xml:space="preserve">Jäävä kanta (kpl) </t>
    </r>
    <r>
      <rPr>
        <b/>
        <sz val="11"/>
        <color theme="1"/>
        <rFont val="Calibri"/>
        <family val="2"/>
        <scheme val="minor"/>
      </rPr>
      <t>min kanta</t>
    </r>
  </si>
  <si>
    <r>
      <t xml:space="preserve">2. </t>
    </r>
    <r>
      <rPr>
        <sz val="11"/>
        <color theme="1"/>
        <rFont val="Calibri"/>
        <family val="2"/>
        <scheme val="minor"/>
      </rPr>
      <t xml:space="preserve">Jäävä kanta (kpl) </t>
    </r>
    <r>
      <rPr>
        <b/>
        <sz val="11"/>
        <color theme="1"/>
        <rFont val="Calibri"/>
        <family val="2"/>
        <scheme val="minor"/>
      </rPr>
      <t>keskim. kanta</t>
    </r>
  </si>
  <si>
    <r>
      <rPr>
        <b/>
        <sz val="11"/>
        <color theme="1"/>
        <rFont val="Calibri"/>
        <family val="2"/>
        <scheme val="minor"/>
      </rPr>
      <t xml:space="preserve">3. </t>
    </r>
    <r>
      <rPr>
        <sz val="11"/>
        <color theme="1"/>
        <rFont val="Calibri"/>
        <family val="2"/>
        <scheme val="minor"/>
      </rPr>
      <t>Arvioitu kannan sukupuolijakauma (naaraita/uros)</t>
    </r>
  </si>
  <si>
    <r>
      <rPr>
        <b/>
        <sz val="11"/>
        <color theme="1"/>
        <rFont val="Calibri"/>
        <family val="2"/>
        <scheme val="minor"/>
      </rPr>
      <t xml:space="preserve">5. </t>
    </r>
    <r>
      <rPr>
        <sz val="11"/>
        <color theme="1"/>
        <rFont val="Calibri"/>
        <family val="2"/>
        <scheme val="minor"/>
      </rPr>
      <t>Arvioitu vasojen urososuus (%)</t>
    </r>
  </si>
  <si>
    <r>
      <rPr>
        <b/>
        <sz val="11"/>
        <color theme="1"/>
        <rFont val="Calibri"/>
        <family val="2"/>
        <scheme val="minor"/>
      </rPr>
      <t xml:space="preserve">6. </t>
    </r>
    <r>
      <rPr>
        <sz val="11"/>
        <color theme="1"/>
        <rFont val="Calibri"/>
        <family val="2"/>
        <scheme val="minor"/>
      </rPr>
      <t>Poistuma edellisen metsästyskauden lopusta tulevan kauden alkuun (%)</t>
    </r>
  </si>
  <si>
    <r>
      <rPr>
        <b/>
        <sz val="11"/>
        <color theme="1"/>
        <rFont val="Calibri"/>
        <family val="2"/>
        <scheme val="minor"/>
      </rPr>
      <t xml:space="preserve">7. </t>
    </r>
    <r>
      <rPr>
        <sz val="11"/>
        <color theme="1"/>
        <rFont val="Calibri"/>
        <family val="2"/>
        <scheme val="minor"/>
      </rPr>
      <t>Aikuisten muu poistuma metsästyskauden aikana (%)</t>
    </r>
  </si>
  <si>
    <r>
      <rPr>
        <b/>
        <sz val="11"/>
        <color theme="1"/>
        <rFont val="Calibri"/>
        <family val="2"/>
        <scheme val="minor"/>
      </rPr>
      <t xml:space="preserve">8. </t>
    </r>
    <r>
      <rPr>
        <sz val="11"/>
        <color theme="1"/>
        <rFont val="Calibri"/>
        <family val="2"/>
        <scheme val="minor"/>
      </rPr>
      <t>Vasojen muu poistuma metsästyskauden aikana (%)</t>
    </r>
  </si>
  <si>
    <t>EH 1</t>
  </si>
  <si>
    <t>EH 2</t>
  </si>
  <si>
    <t>EH 3</t>
  </si>
  <si>
    <t>ES-KAS</t>
  </si>
  <si>
    <t>ES 1</t>
  </si>
  <si>
    <t>KS-ES-EH</t>
  </si>
  <si>
    <t>KS-PS</t>
  </si>
  <si>
    <t>KS 1</t>
  </si>
  <si>
    <t>KS 2</t>
  </si>
  <si>
    <t>KAS-EH</t>
  </si>
  <si>
    <t>KAS 1</t>
  </si>
  <si>
    <t>KAS 2</t>
  </si>
  <si>
    <t>KAS 3</t>
  </si>
  <si>
    <t>LA 1</t>
  </si>
  <si>
    <t>LA 2</t>
  </si>
  <si>
    <t>LA 3</t>
  </si>
  <si>
    <t>LA 4</t>
  </si>
  <si>
    <t>LA 5</t>
  </si>
  <si>
    <t>LA 6</t>
  </si>
  <si>
    <t>LA 7</t>
  </si>
  <si>
    <t>LA 8</t>
  </si>
  <si>
    <t>LA 9</t>
  </si>
  <si>
    <t>OU 1</t>
  </si>
  <si>
    <t>OU 2</t>
  </si>
  <si>
    <t>OU 3</t>
  </si>
  <si>
    <t>OU 4</t>
  </si>
  <si>
    <t>OU 5</t>
  </si>
  <si>
    <t>Po 1</t>
  </si>
  <si>
    <t>PH 1</t>
  </si>
  <si>
    <t>PH 2</t>
  </si>
  <si>
    <t>PK 1</t>
  </si>
  <si>
    <t>PK 2</t>
  </si>
  <si>
    <t>PK 3</t>
  </si>
  <si>
    <t>PK 4</t>
  </si>
  <si>
    <t>PS-ES</t>
  </si>
  <si>
    <t>PS 1</t>
  </si>
  <si>
    <t>PS 2</t>
  </si>
  <si>
    <t>PS 3</t>
  </si>
  <si>
    <t>RP-PO 1</t>
  </si>
  <si>
    <t>RP-PO 2</t>
  </si>
  <si>
    <t>RP-PO 3</t>
  </si>
  <si>
    <t>SA-PH-EH</t>
  </si>
  <si>
    <t>SA-PH</t>
  </si>
  <si>
    <t>SA 1</t>
  </si>
  <si>
    <t>SA 2</t>
  </si>
  <si>
    <t>UU-EH</t>
  </si>
  <si>
    <t>UU 1</t>
  </si>
  <si>
    <t>UU 2</t>
  </si>
  <si>
    <t>UU 3</t>
  </si>
  <si>
    <t>UU 4</t>
  </si>
  <si>
    <t>VS-EH</t>
  </si>
  <si>
    <t>VS 1</t>
  </si>
  <si>
    <t>VS 2</t>
  </si>
  <si>
    <t>VS 3</t>
  </si>
  <si>
    <t>VS 4</t>
  </si>
  <si>
    <t>KA 1</t>
  </si>
  <si>
    <t>KA 2</t>
  </si>
  <si>
    <t>KA 3</t>
  </si>
  <si>
    <t>KA 4</t>
  </si>
  <si>
    <r>
      <rPr>
        <b/>
        <sz val="11"/>
        <color theme="1"/>
        <rFont val="Calibri"/>
        <family val="2"/>
        <scheme val="minor"/>
      </rPr>
      <t xml:space="preserve">2. </t>
    </r>
    <r>
      <rPr>
        <sz val="11"/>
        <color theme="1"/>
        <rFont val="Calibri"/>
        <family val="2"/>
        <scheme val="minor"/>
      </rPr>
      <t xml:space="preserve">Jäävä kanta (kpl) </t>
    </r>
    <r>
      <rPr>
        <b/>
        <sz val="11"/>
        <color theme="1"/>
        <rFont val="Calibri"/>
        <family val="2"/>
        <scheme val="minor"/>
      </rPr>
      <t>max kanta (*)</t>
    </r>
  </si>
  <si>
    <t>Tavoitteen mukainen jäävä kanta (yksilöä)</t>
  </si>
  <si>
    <t>Suosituksen mukaisen saaliin tiheys (yksilöä / 1000 ha)</t>
  </si>
  <si>
    <t>Suosituksen mukaisen aikuissaaliin uros-prosentti</t>
  </si>
  <si>
    <t>Suosituksen mukaisen saaliin vasa-prosentti</t>
  </si>
  <si>
    <r>
      <rPr>
        <b/>
        <sz val="11"/>
        <color theme="1"/>
        <rFont val="Calibri"/>
        <family val="2"/>
        <scheme val="minor"/>
      </rPr>
      <t xml:space="preserve">4. </t>
    </r>
    <r>
      <rPr>
        <sz val="11"/>
        <color theme="1"/>
        <rFont val="Calibri"/>
        <family val="2"/>
        <scheme val="minor"/>
      </rPr>
      <t>Arvioitu vasatuotto sataa aikuista kohden</t>
    </r>
  </si>
  <si>
    <t>(*) Luken suositus laskettu maksimikannasta        (◦) Luken suositus laskettu lento- tai maalaskennasta</t>
  </si>
  <si>
    <t>Alueellisen riistaneuvoston asettama tiheystavoite (hirveä / 1000 ha) Alaraja</t>
  </si>
  <si>
    <t>Alueellisen riistaneuvoston asettama tiheystavoite (hirveä / 1000 ha) Yläraja</t>
  </si>
  <si>
    <t>(*) Verotussuunnittelu maksimikannasta        (◦) Verotussuunnittelu lento- tai maalaskennasta</t>
  </si>
  <si>
    <t>Suosituksen laskennassa käytetty kannan naaras/uros -suhteen tavoite</t>
  </si>
  <si>
    <t>Suosituksen laskennassa käytetty kannan tiheyden tavoite</t>
  </si>
  <si>
    <t>Suosituksen laskennassa käytetty jäävän kannan vasaosuuden tavoite</t>
  </si>
  <si>
    <r>
      <rPr>
        <b/>
        <sz val="11"/>
        <color theme="1"/>
        <rFont val="Calibri"/>
        <family val="2"/>
        <scheme val="minor"/>
      </rPr>
      <t xml:space="preserve">2. </t>
    </r>
    <r>
      <rPr>
        <sz val="11"/>
        <color theme="1"/>
        <rFont val="Calibri"/>
        <family val="2"/>
        <scheme val="minor"/>
      </rPr>
      <t>Jäävä kanta (kpl)</t>
    </r>
    <r>
      <rPr>
        <b/>
        <sz val="11"/>
        <color theme="1"/>
        <rFont val="Calibri"/>
        <family val="2"/>
        <scheme val="minor"/>
      </rPr>
      <t xml:space="preserve"> Lento- tai maalaskennasta</t>
    </r>
    <r>
      <rPr>
        <sz val="11"/>
        <color theme="1"/>
        <rFont val="Calibri"/>
        <family val="2"/>
        <scheme val="minor"/>
      </rPr>
      <t xml:space="preserve"> johdettu verotettava kanta (◦)</t>
    </r>
  </si>
  <si>
    <t>Luken laskelman mukainen sonnisaalis 2020</t>
  </si>
  <si>
    <t>Luken laskelman mukainen lehmäsaalis 2020</t>
  </si>
  <si>
    <t>Luken laskelman mukainen vasasaalis 2020</t>
  </si>
  <si>
    <t>Luken laskelman mukainen saalis yhteensä 2020</t>
  </si>
  <si>
    <r>
      <t xml:space="preserve">Suosituksen mukainen lupamäärä </t>
    </r>
    <r>
      <rPr>
        <b/>
        <sz val="11"/>
        <color theme="1"/>
        <rFont val="Calibri"/>
        <family val="2"/>
        <scheme val="minor"/>
      </rPr>
      <t>2020</t>
    </r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</si>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</sst>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0.0"/>
    <numFmt numFmtId="165" formatCode="#,##0.0_ ;\-#,##0.0\ "/>
    <numFmt numFmtId="166" formatCode="0.0_ ;\-0.0\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3">
    <xf numFmtId="0" fontId="0" fillId="0" borderId="0" xfId="0"/>
    <xf numFmtId="0" fontId="0" fillId="4" borderId="0" xfId="0" applyFont="1" applyFill="1" applyBorder="1" applyAlignment="1">
      <alignment wrapText="1"/>
    </xf>
    <xf numFmtId="0" fontId="1" fillId="4" borderId="0" xfId="0" applyFont="1" applyFill="1" applyBorder="1" applyAlignment="1">
      <alignment wrapText="1"/>
    </xf>
    <xf numFmtId="0" fontId="0" fillId="3" borderId="2" xfId="0" applyFont="1" applyFill="1" applyBorder="1" applyAlignment="1">
      <alignment horizontal="left"/>
    </xf>
    <xf numFmtId="2" fontId="0" fillId="2" borderId="1" xfId="0" applyNumberFormat="1" applyFill="1" applyBorder="1"/>
    <xf numFmtId="164" fontId="0" fillId="2" borderId="1" xfId="0" applyNumberFormat="1" applyFill="1" applyBorder="1"/>
    <xf numFmtId="0" fontId="0" fillId="3" borderId="2" xfId="0" applyFont="1" applyFill="1" applyBorder="1" applyAlignment="1">
      <alignment horizontal="center"/>
    </xf>
    <xf numFmtId="2" fontId="0" fillId="0" borderId="0" xfId="0" applyNumberFormat="1"/>
    <xf numFmtId="1" fontId="0" fillId="0" borderId="0" xfId="0" applyNumberFormat="1"/>
    <xf numFmtId="0" fontId="2" fillId="4" borderId="0" xfId="0" applyFont="1" applyFill="1" applyBorder="1" applyAlignment="1">
      <alignment wrapText="1"/>
    </xf>
    <xf numFmtId="164" fontId="0" fillId="0" borderId="0" xfId="0" applyNumberFormat="1"/>
    <xf numFmtId="164" fontId="0" fillId="2" borderId="1" xfId="1" applyNumberFormat="1" applyFont="1" applyFill="1" applyBorder="1"/>
    <xf numFmtId="1" fontId="0" fillId="2" borderId="1" xfId="0" applyNumberFormat="1" applyFill="1" applyBorder="1"/>
    <xf numFmtId="165" fontId="0" fillId="0" borderId="0" xfId="1" applyNumberFormat="1" applyFont="1" applyAlignment="1"/>
    <xf numFmtId="1" fontId="1" fillId="3" borderId="0" xfId="0" applyNumberFormat="1" applyFont="1" applyFill="1" applyBorder="1"/>
    <xf numFmtId="1" fontId="0" fillId="2" borderId="0" xfId="0" applyNumberFormat="1" applyFont="1" applyFill="1" applyBorder="1" applyAlignment="1">
      <alignment horizontal="center"/>
    </xf>
    <xf numFmtId="166" fontId="0" fillId="2" borderId="1" xfId="1" applyNumberFormat="1" applyFont="1" applyFill="1" applyBorder="1"/>
    <xf numFmtId="166" fontId="0" fillId="2" borderId="1" xfId="1" applyNumberFormat="1" applyFont="1" applyFill="1" applyBorder="1" applyAlignment="1"/>
    <xf numFmtId="164" fontId="0" fillId="2" borderId="1" xfId="0" applyNumberFormat="1" applyFont="1" applyFill="1" applyBorder="1" applyAlignment="1"/>
    <xf numFmtId="1" fontId="0" fillId="2" borderId="1" xfId="0" applyNumberFormat="1" applyFont="1" applyFill="1" applyBorder="1" applyAlignment="1"/>
    <xf numFmtId="2" fontId="0" fillId="2" borderId="1" xfId="0" applyNumberFormat="1" applyFill="1" applyBorder="1" applyAlignment="1"/>
    <xf numFmtId="164" fontId="0" fillId="2" borderId="1" xfId="0" applyNumberFormat="1" applyFill="1" applyBorder="1" applyAlignment="1"/>
    <xf numFmtId="164" fontId="0" fillId="2" borderId="1" xfId="1" applyNumberFormat="1" applyFont="1" applyFill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28574</xdr:rowOff>
    </xdr:from>
    <xdr:to>
      <xdr:col>10</xdr:col>
      <xdr:colOff>594360</xdr:colOff>
      <xdr:row>49</xdr:row>
      <xdr:rowOff>144780</xdr:rowOff>
    </xdr:to>
    <xdr:sp macro="" textlink="">
      <xdr:nvSpPr>
        <xdr:cNvPr id="2" name="TextBox 1"/>
        <xdr:cNvSpPr txBox="1"/>
      </xdr:nvSpPr>
      <xdr:spPr>
        <a:xfrm>
          <a:off x="28575" y="28574"/>
          <a:ext cx="6677025" cy="90773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Hirvitalousalueiden verotussuunnittelun tiedot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Tämän taulukon toiselta välilehdeltä "</a:t>
          </a:r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Verotussuunnittelun_tiedot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löytyy vuoden 2020 hirvikannan verotussuunnittelun tiedot hirvitalousalueille. Tämän taulukon tiedot vastaavat Verotuslaskurin tietotarpeita. Taulukon tietojen taustavärit ja numerointi vastaavat Verotuslaskurin värejä ja numerointia. 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Luonnonvarakeskuksen verotussuositus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Tämän taulukon kolmannelta välilehdeltä löytyy Luken vuoden 2020 verotussuositus hirvitalousalueille. Verotussuosituksella pyritään saavuttamaan alueellisen riistaneuvoston asettamat hirvikannan tiheys- ja rakennetavoitteet vuoden 2020 jahdin jälkeen. 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Verotussuosituksissa alueelliset tavoitteet huomioidaan seuraavasti: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*kannan tiheydessä tähdätään hirvitalousalueelle asetetun tiheystavoitehaarukan</a:t>
          </a:r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keskelle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*jäävän kannan vasaosuudessa tähdätään </a:t>
          </a:r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joko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alueellisen tavoitehaarukan keskelle, </a:t>
          </a:r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tai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asetettuun yksittäiseen tavoitelukemaan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*kannan lehmiä/sonni -suhteessa tähdätään </a:t>
          </a:r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joko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alueellisen tavoitehaarukan keskelle, </a:t>
          </a:r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tai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yksittäiseen tavoitelukemaan, </a:t>
          </a:r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tai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 saavutettuun tavoitetta pienempään suhdelukuun. Poikkeuksina ovat hirvitalousalueet riistakeskusalueilla, joilla on tiheitä suurpetokantoja. Näillä alueilla on tarpeen turvata kannan tuottavuus, minkä vuoksi ei tavoitella pienempiä lehmä/sonni-suhteita kuin 1,5.</a:t>
          </a:r>
        </a:p>
        <a:p>
          <a:endParaRPr lang="en-US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0" lang="fi-FI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Huomautuksia</a:t>
          </a:r>
        </a:p>
        <a:p>
          <a:endParaRPr lang="en-US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13.3.2020. 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Verotussuositukset antavat suuntaviivoja verotussuunnitelman laatimiseen. Verotussuositusta laskettaessa pyritään yhtä aikaa tiheys-, sukupuolisuhde- ja ikärakennetavoitteisiin. Tämän vuoksi verotussuosituksen saalisosuudet voivat olla hyvin ääreviä ja vaikeita toteuttaa käytännön metsästyksessä. Alueiden verotussuunnitelmia</a:t>
          </a:r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laskettaessa pelivaraa tavoiteltavan saaliin rakenteeseen antaa esimerkiksi jäävän kannan vasaosuuden tavoitteen liikuttelu alueellisen tavoitevälin sisällä.</a:t>
          </a:r>
          <a:endParaRPr lang="fi-FI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Eräillä hirvitalousalueilla edellisen vuoden kannanarvio on uuden kannanarvion yhteydessä toistuvasti päivittynyt selvästi ylöspäin. Näillä alueilla (KS-ES-EH,</a:t>
          </a:r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KAS 1, KAS 2, LA 8, OU 4, PS 3, RP-PO 2, RP-PO 3) 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suosittelemme verotussuunnitelman lähtökohdaksi kannanarvion 95 % luottamusvälin ylärajaa. Näissä tapauksissa myös annetut verotussuositukset on laskettu lähtien kannanarvion 95% luottamusvälin ylärajasta.</a:t>
          </a:r>
          <a:endParaRPr lang="fi-FI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i-FI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Hirvikolarien lukumäärän kehityksen perusteella hirvitalousalue UU 4:n kannanarvio on todennäköisesti aliarvio. Tämän vuoksi alueen verotussuositus on laskettu lähtien kannanarvion 95 % luottamusvälin ylärajasta.</a:t>
          </a:r>
        </a:p>
        <a:p>
          <a:pPr eaLnBrk="1" fontAlgn="auto" latinLnBrk="0" hangingPunct="1"/>
          <a:endParaRPr lang="fi-FI">
            <a:effectLst/>
          </a:endParaRPr>
        </a:p>
        <a:p>
          <a:pPr eaLnBrk="1" fontAlgn="auto" latinLnBrk="0" hangingPunct="1"/>
          <a:r>
            <a:rPr lang="fi-FI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Lisäksi</a:t>
          </a:r>
          <a:r>
            <a:rPr lang="fi-F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hirvitalousalueella OU 2 suoritetussa lentolaskennassa havaittujen hirvien suuren määrän perusteella 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alueen verotussuositus on laskettu lähtien alueen kannanarvion 95 % luottamusvälin ylärajasta</a:t>
          </a:r>
          <a:r>
            <a:rPr lang="fi-F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fi-FI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Päivitykset</a:t>
          </a:r>
        </a:p>
        <a:p>
          <a:endParaRPr lang="fi-FI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13.3.2020. Ensimmäinen julkaisu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4.4" x14ac:dyDescent="0.3"/>
  <cols>
    <col min="1" max="1" width="9.109375" customWidth="1"/>
  </cols>
  <sheetData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workbookViewId="0">
      <pane ySplit="1" topLeftCell="A2" activePane="bottomLeft" state="frozen"/>
      <selection pane="bottomLeft"/>
    </sheetView>
  </sheetViews>
  <sheetFormatPr defaultRowHeight="14.4" x14ac:dyDescent="0.3"/>
  <cols>
    <col min="1" max="1" width="14.33203125" customWidth="1"/>
    <col min="2" max="2" width="11.44140625" customWidth="1"/>
    <col min="3" max="3" width="20" customWidth="1"/>
    <col min="4" max="4" width="15" customWidth="1"/>
    <col min="5" max="9" width="17.44140625" customWidth="1"/>
    <col min="10" max="10" width="14.33203125" customWidth="1"/>
    <col min="11" max="11" width="17.109375" customWidth="1"/>
    <col min="12" max="12" width="17.44140625" customWidth="1"/>
    <col min="13" max="14" width="16.44140625" customWidth="1"/>
  </cols>
  <sheetData>
    <row r="1" spans="1:14" ht="90" customHeight="1" x14ac:dyDescent="0.3">
      <c r="A1" s="2" t="s">
        <v>0</v>
      </c>
      <c r="B1" s="1" t="s">
        <v>1</v>
      </c>
      <c r="C1" s="2" t="s">
        <v>78</v>
      </c>
      <c r="D1" s="1" t="s">
        <v>2</v>
      </c>
      <c r="E1" s="1" t="s">
        <v>3</v>
      </c>
      <c r="F1" s="2" t="s">
        <v>4</v>
      </c>
      <c r="G1" s="1" t="s">
        <v>69</v>
      </c>
      <c r="H1" s="1" t="s">
        <v>82</v>
      </c>
      <c r="I1" s="1" t="s">
        <v>5</v>
      </c>
      <c r="J1" s="1" t="s">
        <v>74</v>
      </c>
      <c r="K1" s="1" t="s">
        <v>6</v>
      </c>
      <c r="L1" s="1" t="s">
        <v>7</v>
      </c>
      <c r="M1" s="1" t="s">
        <v>8</v>
      </c>
      <c r="N1" s="1" t="s">
        <v>9</v>
      </c>
    </row>
    <row r="2" spans="1:14" x14ac:dyDescent="0.3">
      <c r="A2" s="3" t="s">
        <v>10</v>
      </c>
      <c r="B2" s="3">
        <v>99991</v>
      </c>
      <c r="C2" s="6"/>
      <c r="D2" s="18">
        <v>272714.3</v>
      </c>
      <c r="E2" s="19">
        <v>828</v>
      </c>
      <c r="F2" s="19">
        <v>922</v>
      </c>
      <c r="G2" s="19">
        <v>1012</v>
      </c>
      <c r="H2" s="19"/>
      <c r="I2" s="20">
        <v>1.55</v>
      </c>
      <c r="J2" s="21">
        <v>52.6</v>
      </c>
      <c r="K2" s="22">
        <v>51.4</v>
      </c>
      <c r="L2" s="17">
        <v>3.7</v>
      </c>
      <c r="M2" s="22">
        <v>0.4</v>
      </c>
      <c r="N2" s="22">
        <v>1.1000000000000001</v>
      </c>
    </row>
    <row r="3" spans="1:14" x14ac:dyDescent="0.3">
      <c r="A3" s="3" t="s">
        <v>11</v>
      </c>
      <c r="B3" s="3">
        <v>99992</v>
      </c>
      <c r="C3" s="6"/>
      <c r="D3" s="5">
        <v>212478</v>
      </c>
      <c r="E3" s="12">
        <v>515</v>
      </c>
      <c r="F3" s="12">
        <v>576</v>
      </c>
      <c r="G3" s="12">
        <v>654</v>
      </c>
      <c r="H3" s="12"/>
      <c r="I3" s="4">
        <v>1.8</v>
      </c>
      <c r="J3" s="5">
        <v>60.5</v>
      </c>
      <c r="K3" s="11">
        <v>51.8</v>
      </c>
      <c r="L3" s="16">
        <v>3.8</v>
      </c>
      <c r="M3" s="11">
        <v>0.4</v>
      </c>
      <c r="N3" s="11">
        <v>1</v>
      </c>
    </row>
    <row r="4" spans="1:14" x14ac:dyDescent="0.3">
      <c r="A4" s="3" t="s">
        <v>12</v>
      </c>
      <c r="B4" s="3">
        <v>99993</v>
      </c>
      <c r="C4" s="6"/>
      <c r="D4" s="5">
        <v>202688.9</v>
      </c>
      <c r="E4" s="12">
        <v>518</v>
      </c>
      <c r="F4" s="12">
        <v>587</v>
      </c>
      <c r="G4" s="12">
        <v>642</v>
      </c>
      <c r="H4" s="12"/>
      <c r="I4" s="4">
        <v>1.79</v>
      </c>
      <c r="J4" s="5">
        <v>57.1</v>
      </c>
      <c r="K4" s="11">
        <v>50.7</v>
      </c>
      <c r="L4" s="16">
        <v>3</v>
      </c>
      <c r="M4" s="11">
        <v>0.3</v>
      </c>
      <c r="N4" s="11">
        <v>0.6</v>
      </c>
    </row>
    <row r="5" spans="1:14" x14ac:dyDescent="0.3">
      <c r="A5" s="3" t="s">
        <v>13</v>
      </c>
      <c r="B5" s="3">
        <v>515991</v>
      </c>
      <c r="C5" s="6"/>
      <c r="D5" s="5">
        <v>439908.7</v>
      </c>
      <c r="E5" s="12">
        <v>1056</v>
      </c>
      <c r="F5" s="12">
        <v>1216</v>
      </c>
      <c r="G5" s="12">
        <v>1392</v>
      </c>
      <c r="H5" s="12"/>
      <c r="I5" s="4">
        <v>1.52</v>
      </c>
      <c r="J5" s="5">
        <v>44.3</v>
      </c>
      <c r="K5" s="11">
        <v>52.7</v>
      </c>
      <c r="L5" s="16">
        <v>4.2</v>
      </c>
      <c r="M5" s="11">
        <v>0.3</v>
      </c>
      <c r="N5" s="11">
        <v>1</v>
      </c>
    </row>
    <row r="6" spans="1:14" x14ac:dyDescent="0.3">
      <c r="A6" s="3" t="s">
        <v>14</v>
      </c>
      <c r="B6" s="3">
        <v>599991</v>
      </c>
      <c r="C6" s="6"/>
      <c r="D6" s="5">
        <v>718113.9</v>
      </c>
      <c r="E6" s="12">
        <v>1936</v>
      </c>
      <c r="F6" s="12">
        <v>2057</v>
      </c>
      <c r="G6" s="12">
        <v>2185</v>
      </c>
      <c r="H6" s="12"/>
      <c r="I6" s="4">
        <v>1.81</v>
      </c>
      <c r="J6" s="5">
        <v>59.6</v>
      </c>
      <c r="K6" s="11">
        <v>51.8</v>
      </c>
      <c r="L6" s="16">
        <v>3.6</v>
      </c>
      <c r="M6" s="11">
        <v>0.4</v>
      </c>
      <c r="N6" s="11">
        <v>1</v>
      </c>
    </row>
    <row r="7" spans="1:14" x14ac:dyDescent="0.3">
      <c r="A7" s="3" t="s">
        <v>15</v>
      </c>
      <c r="B7" s="3">
        <v>1005001</v>
      </c>
      <c r="C7" s="6" t="s">
        <v>88</v>
      </c>
      <c r="D7" s="5">
        <v>705648</v>
      </c>
      <c r="E7" s="12">
        <v>2296</v>
      </c>
      <c r="F7" s="12">
        <v>2462</v>
      </c>
      <c r="G7" s="12">
        <v>2646</v>
      </c>
      <c r="H7" s="12"/>
      <c r="I7" s="4">
        <v>2.0499999999999998</v>
      </c>
      <c r="J7" s="5">
        <v>62.5</v>
      </c>
      <c r="K7" s="11">
        <v>51.9</v>
      </c>
      <c r="L7" s="16">
        <v>2</v>
      </c>
      <c r="M7" s="11">
        <v>0.3</v>
      </c>
      <c r="N7" s="11">
        <v>0.6</v>
      </c>
    </row>
    <row r="8" spans="1:14" x14ac:dyDescent="0.3">
      <c r="A8" s="3" t="s">
        <v>16</v>
      </c>
      <c r="B8" s="3">
        <v>1045991</v>
      </c>
      <c r="C8" s="6"/>
      <c r="D8" s="5">
        <v>443214.3</v>
      </c>
      <c r="E8" s="12">
        <v>1223</v>
      </c>
      <c r="F8" s="12">
        <v>1316</v>
      </c>
      <c r="G8" s="12">
        <v>1413</v>
      </c>
      <c r="H8" s="12"/>
      <c r="I8" s="4">
        <v>2.25</v>
      </c>
      <c r="J8" s="5">
        <v>65.3</v>
      </c>
      <c r="K8" s="11">
        <v>51.2</v>
      </c>
      <c r="L8" s="16">
        <v>2.2999999999999998</v>
      </c>
      <c r="M8" s="11">
        <v>0.2</v>
      </c>
      <c r="N8" s="11">
        <v>0.5</v>
      </c>
    </row>
    <row r="9" spans="1:14" x14ac:dyDescent="0.3">
      <c r="A9" s="3" t="s">
        <v>17</v>
      </c>
      <c r="B9" s="3">
        <v>1099991</v>
      </c>
      <c r="C9" s="6"/>
      <c r="D9" s="5">
        <v>439734.9</v>
      </c>
      <c r="E9" s="12">
        <v>1433</v>
      </c>
      <c r="F9" s="12">
        <v>1544</v>
      </c>
      <c r="G9" s="12">
        <v>1667</v>
      </c>
      <c r="H9" s="12"/>
      <c r="I9" s="4">
        <v>2.02</v>
      </c>
      <c r="J9" s="5">
        <v>65.7</v>
      </c>
      <c r="K9" s="11">
        <v>51.8</v>
      </c>
      <c r="L9" s="16">
        <v>3</v>
      </c>
      <c r="M9" s="11">
        <v>0.3</v>
      </c>
      <c r="N9" s="11">
        <v>0.6</v>
      </c>
    </row>
    <row r="10" spans="1:14" x14ac:dyDescent="0.3">
      <c r="A10" s="3" t="s">
        <v>18</v>
      </c>
      <c r="B10" s="3">
        <v>1099992</v>
      </c>
      <c r="C10" s="6"/>
      <c r="D10" s="5">
        <v>561963.9</v>
      </c>
      <c r="E10" s="12">
        <v>1572</v>
      </c>
      <c r="F10" s="12">
        <v>1702</v>
      </c>
      <c r="G10" s="12">
        <v>1828</v>
      </c>
      <c r="H10" s="12"/>
      <c r="I10" s="4">
        <v>2.0699999999999998</v>
      </c>
      <c r="J10" s="5">
        <v>61.6</v>
      </c>
      <c r="K10" s="11">
        <v>52.2</v>
      </c>
      <c r="L10" s="16">
        <v>2.7</v>
      </c>
      <c r="M10" s="11">
        <v>0.4</v>
      </c>
      <c r="N10" s="11">
        <v>0.8</v>
      </c>
    </row>
    <row r="11" spans="1:14" x14ac:dyDescent="0.3">
      <c r="A11" s="3" t="s">
        <v>19</v>
      </c>
      <c r="B11" s="3">
        <v>1500991</v>
      </c>
      <c r="C11" s="6"/>
      <c r="D11" s="5">
        <v>192221</v>
      </c>
      <c r="E11" s="12">
        <v>517</v>
      </c>
      <c r="F11" s="12">
        <v>582</v>
      </c>
      <c r="G11" s="12">
        <v>648</v>
      </c>
      <c r="H11" s="12"/>
      <c r="I11" s="4">
        <v>1.71</v>
      </c>
      <c r="J11" s="5">
        <v>62.6</v>
      </c>
      <c r="K11" s="11">
        <v>52.3</v>
      </c>
      <c r="L11" s="16">
        <v>4</v>
      </c>
      <c r="M11" s="11">
        <v>0.3</v>
      </c>
      <c r="N11" s="11">
        <v>0.7</v>
      </c>
    </row>
    <row r="12" spans="1:14" x14ac:dyDescent="0.3">
      <c r="A12" s="3" t="s">
        <v>20</v>
      </c>
      <c r="B12" s="3">
        <v>1599991</v>
      </c>
      <c r="C12" s="6" t="s">
        <v>88</v>
      </c>
      <c r="D12" s="5">
        <v>362763.9</v>
      </c>
      <c r="E12" s="12">
        <v>1239</v>
      </c>
      <c r="F12" s="12">
        <v>1397</v>
      </c>
      <c r="G12" s="12">
        <v>1567</v>
      </c>
      <c r="H12" s="12"/>
      <c r="I12" s="4">
        <v>1.81</v>
      </c>
      <c r="J12" s="5">
        <v>60.2</v>
      </c>
      <c r="K12" s="11">
        <v>52</v>
      </c>
      <c r="L12" s="16">
        <v>4</v>
      </c>
      <c r="M12" s="11">
        <v>0.4</v>
      </c>
      <c r="N12" s="11">
        <v>0.9</v>
      </c>
    </row>
    <row r="13" spans="1:14" x14ac:dyDescent="0.3">
      <c r="A13" s="3" t="s">
        <v>21</v>
      </c>
      <c r="B13" s="3">
        <v>1599992</v>
      </c>
      <c r="C13" s="6" t="s">
        <v>88</v>
      </c>
      <c r="D13" s="5">
        <v>144858.4</v>
      </c>
      <c r="E13" s="12">
        <v>476</v>
      </c>
      <c r="F13" s="12">
        <v>534</v>
      </c>
      <c r="G13" s="12">
        <v>610</v>
      </c>
      <c r="H13" s="12"/>
      <c r="I13" s="4">
        <v>1.9</v>
      </c>
      <c r="J13" s="5">
        <v>57</v>
      </c>
      <c r="K13" s="11">
        <v>52.3</v>
      </c>
      <c r="L13" s="16">
        <v>4.3</v>
      </c>
      <c r="M13" s="11">
        <v>0.4</v>
      </c>
      <c r="N13" s="11">
        <v>1.1000000000000001</v>
      </c>
    </row>
    <row r="14" spans="1:14" x14ac:dyDescent="0.3">
      <c r="A14" s="3" t="s">
        <v>22</v>
      </c>
      <c r="B14" s="3">
        <v>1599993</v>
      </c>
      <c r="C14" s="6"/>
      <c r="D14" s="5">
        <v>195488.4</v>
      </c>
      <c r="E14" s="12">
        <v>587</v>
      </c>
      <c r="F14" s="12">
        <v>665</v>
      </c>
      <c r="G14" s="12">
        <v>750</v>
      </c>
      <c r="H14" s="12"/>
      <c r="I14" s="4">
        <v>2.29</v>
      </c>
      <c r="J14" s="5">
        <v>63.3</v>
      </c>
      <c r="K14" s="11">
        <v>52.2</v>
      </c>
      <c r="L14" s="16">
        <v>3.8</v>
      </c>
      <c r="M14" s="11">
        <v>0.5</v>
      </c>
      <c r="N14" s="11">
        <v>1.1000000000000001</v>
      </c>
    </row>
    <row r="15" spans="1:14" x14ac:dyDescent="0.3">
      <c r="A15" s="3" t="s">
        <v>23</v>
      </c>
      <c r="B15" s="3">
        <v>2099991</v>
      </c>
      <c r="C15" s="6"/>
      <c r="D15" s="5">
        <v>514042.4</v>
      </c>
      <c r="E15" s="12">
        <v>247</v>
      </c>
      <c r="F15" s="12">
        <v>434</v>
      </c>
      <c r="G15" s="12">
        <v>650</v>
      </c>
      <c r="H15" s="12"/>
      <c r="I15" s="4">
        <v>0.99</v>
      </c>
      <c r="J15" s="5">
        <v>25.4</v>
      </c>
      <c r="K15" s="11">
        <v>57.2</v>
      </c>
      <c r="L15" s="16">
        <v>4.0999999999999996</v>
      </c>
      <c r="M15" s="11">
        <v>0</v>
      </c>
      <c r="N15" s="11">
        <v>0</v>
      </c>
    </row>
    <row r="16" spans="1:14" x14ac:dyDescent="0.3">
      <c r="A16" s="3" t="s">
        <v>24</v>
      </c>
      <c r="B16" s="3">
        <v>2099992</v>
      </c>
      <c r="C16" s="6"/>
      <c r="D16" s="5">
        <v>1502487</v>
      </c>
      <c r="E16" s="12">
        <v>2912</v>
      </c>
      <c r="F16" s="12">
        <v>4108</v>
      </c>
      <c r="G16" s="12">
        <v>5385</v>
      </c>
      <c r="H16" s="12"/>
      <c r="I16" s="4">
        <v>1.28</v>
      </c>
      <c r="J16" s="5">
        <v>25.4</v>
      </c>
      <c r="K16" s="11">
        <v>49.9</v>
      </c>
      <c r="L16" s="16">
        <v>5.9</v>
      </c>
      <c r="M16" s="11">
        <v>0</v>
      </c>
      <c r="N16" s="11">
        <v>0.1</v>
      </c>
    </row>
    <row r="17" spans="1:14" x14ac:dyDescent="0.3">
      <c r="A17" s="3" t="s">
        <v>25</v>
      </c>
      <c r="B17" s="3">
        <v>2099993</v>
      </c>
      <c r="C17" s="6"/>
      <c r="D17" s="5">
        <v>794397</v>
      </c>
      <c r="E17" s="12">
        <v>420</v>
      </c>
      <c r="F17" s="12">
        <v>643</v>
      </c>
      <c r="G17" s="12">
        <v>866</v>
      </c>
      <c r="H17" s="12"/>
      <c r="I17" s="4">
        <v>1.04</v>
      </c>
      <c r="J17" s="5">
        <v>27.1</v>
      </c>
      <c r="K17" s="11">
        <v>57.6</v>
      </c>
      <c r="L17" s="16">
        <v>5.7</v>
      </c>
      <c r="M17" s="11">
        <v>0.1</v>
      </c>
      <c r="N17" s="11">
        <v>0.3</v>
      </c>
    </row>
    <row r="18" spans="1:14" x14ac:dyDescent="0.3">
      <c r="A18" s="3" t="s">
        <v>26</v>
      </c>
      <c r="B18" s="3">
        <v>2099994</v>
      </c>
      <c r="C18" s="6"/>
      <c r="D18" s="5">
        <v>1168326</v>
      </c>
      <c r="E18" s="12">
        <v>1670</v>
      </c>
      <c r="F18" s="12">
        <v>2037</v>
      </c>
      <c r="G18" s="12">
        <v>2407</v>
      </c>
      <c r="H18" s="12"/>
      <c r="I18" s="4">
        <v>1.29</v>
      </c>
      <c r="J18" s="5">
        <v>38</v>
      </c>
      <c r="K18" s="11">
        <v>53.4</v>
      </c>
      <c r="L18" s="16">
        <v>4.8</v>
      </c>
      <c r="M18" s="11">
        <v>0.1</v>
      </c>
      <c r="N18" s="11">
        <v>0.1</v>
      </c>
    </row>
    <row r="19" spans="1:14" x14ac:dyDescent="0.3">
      <c r="A19" s="3" t="s">
        <v>27</v>
      </c>
      <c r="B19" s="3">
        <v>2099995</v>
      </c>
      <c r="C19" s="6"/>
      <c r="D19" s="5">
        <v>1428271</v>
      </c>
      <c r="E19" s="12">
        <v>2836</v>
      </c>
      <c r="F19" s="12">
        <v>3882</v>
      </c>
      <c r="G19" s="12">
        <v>5142</v>
      </c>
      <c r="H19" s="12"/>
      <c r="I19" s="4">
        <v>1.5</v>
      </c>
      <c r="J19" s="5">
        <v>39.1</v>
      </c>
      <c r="K19" s="11">
        <v>52.3</v>
      </c>
      <c r="L19" s="16">
        <v>2.6</v>
      </c>
      <c r="M19" s="11">
        <v>0.1</v>
      </c>
      <c r="N19" s="11">
        <v>0.2</v>
      </c>
    </row>
    <row r="20" spans="1:14" x14ac:dyDescent="0.3">
      <c r="A20" s="3" t="s">
        <v>28</v>
      </c>
      <c r="B20" s="3">
        <v>2099996</v>
      </c>
      <c r="C20" s="6"/>
      <c r="D20" s="5">
        <v>1749264</v>
      </c>
      <c r="E20" s="12">
        <v>3017</v>
      </c>
      <c r="F20" s="12">
        <v>3960</v>
      </c>
      <c r="G20" s="12">
        <v>4914</v>
      </c>
      <c r="H20" s="12"/>
      <c r="I20" s="4">
        <v>1.55</v>
      </c>
      <c r="J20" s="5">
        <v>39.6</v>
      </c>
      <c r="K20" s="11">
        <v>53</v>
      </c>
      <c r="L20" s="16">
        <v>3.3</v>
      </c>
      <c r="M20" s="11">
        <v>0.1</v>
      </c>
      <c r="N20" s="11">
        <v>0.2</v>
      </c>
    </row>
    <row r="21" spans="1:14" x14ac:dyDescent="0.3">
      <c r="A21" s="3" t="s">
        <v>29</v>
      </c>
      <c r="B21" s="3">
        <v>2099997</v>
      </c>
      <c r="C21" s="6"/>
      <c r="D21" s="5">
        <v>757200.8</v>
      </c>
      <c r="E21" s="12">
        <v>1367</v>
      </c>
      <c r="F21" s="12">
        <v>1692</v>
      </c>
      <c r="G21" s="12">
        <v>1987</v>
      </c>
      <c r="H21" s="12"/>
      <c r="I21" s="4">
        <v>1.66</v>
      </c>
      <c r="J21" s="5">
        <v>47.7</v>
      </c>
      <c r="K21" s="11">
        <v>53.7</v>
      </c>
      <c r="L21" s="16">
        <v>2.8</v>
      </c>
      <c r="M21" s="11">
        <v>0.1</v>
      </c>
      <c r="N21" s="11">
        <v>0.2</v>
      </c>
    </row>
    <row r="22" spans="1:14" x14ac:dyDescent="0.3">
      <c r="A22" s="3" t="s">
        <v>30</v>
      </c>
      <c r="B22" s="3">
        <v>2099998</v>
      </c>
      <c r="C22" s="6" t="s">
        <v>88</v>
      </c>
      <c r="D22" s="5">
        <v>692843.8</v>
      </c>
      <c r="E22" s="12">
        <v>1479</v>
      </c>
      <c r="F22" s="12">
        <v>2107</v>
      </c>
      <c r="G22" s="12">
        <v>2838</v>
      </c>
      <c r="H22" s="12"/>
      <c r="I22" s="4">
        <v>1.83</v>
      </c>
      <c r="J22" s="5">
        <v>55.8</v>
      </c>
      <c r="K22" s="11">
        <v>53.4</v>
      </c>
      <c r="L22" s="16">
        <v>4.0999999999999996</v>
      </c>
      <c r="M22" s="11">
        <v>0.2</v>
      </c>
      <c r="N22" s="11">
        <v>0.3</v>
      </c>
    </row>
    <row r="23" spans="1:14" x14ac:dyDescent="0.3">
      <c r="A23" s="3" t="s">
        <v>31</v>
      </c>
      <c r="B23" s="3">
        <v>2099999</v>
      </c>
      <c r="C23" s="6"/>
      <c r="D23" s="5">
        <v>648596.9</v>
      </c>
      <c r="E23" s="12">
        <v>1165</v>
      </c>
      <c r="F23" s="12">
        <v>1526</v>
      </c>
      <c r="G23" s="12">
        <v>1925</v>
      </c>
      <c r="H23" s="12"/>
      <c r="I23" s="4">
        <v>1.89</v>
      </c>
      <c r="J23" s="5">
        <v>50.8</v>
      </c>
      <c r="K23" s="11">
        <v>52.7</v>
      </c>
      <c r="L23" s="16">
        <v>3.5</v>
      </c>
      <c r="M23" s="11">
        <v>0.1</v>
      </c>
      <c r="N23" s="11">
        <v>0.3</v>
      </c>
    </row>
    <row r="24" spans="1:14" x14ac:dyDescent="0.3">
      <c r="A24" s="3" t="s">
        <v>32</v>
      </c>
      <c r="B24" s="3">
        <v>2599991</v>
      </c>
      <c r="C24" s="6"/>
      <c r="D24" s="5">
        <v>740836.7</v>
      </c>
      <c r="E24" s="12">
        <v>1470</v>
      </c>
      <c r="F24" s="12">
        <v>1742</v>
      </c>
      <c r="G24" s="12">
        <v>2018</v>
      </c>
      <c r="H24" s="12"/>
      <c r="I24" s="4">
        <v>1.51</v>
      </c>
      <c r="J24" s="5">
        <v>44.3</v>
      </c>
      <c r="K24" s="11">
        <v>53</v>
      </c>
      <c r="L24" s="16">
        <v>3.6</v>
      </c>
      <c r="M24" s="11">
        <v>0.1</v>
      </c>
      <c r="N24" s="11">
        <v>0.3</v>
      </c>
    </row>
    <row r="25" spans="1:14" x14ac:dyDescent="0.3">
      <c r="A25" s="3" t="s">
        <v>33</v>
      </c>
      <c r="B25" s="3">
        <v>2599992</v>
      </c>
      <c r="C25" s="6" t="s">
        <v>88</v>
      </c>
      <c r="D25" s="5">
        <v>794461.4</v>
      </c>
      <c r="E25" s="12">
        <v>1994</v>
      </c>
      <c r="F25" s="12">
        <v>2352</v>
      </c>
      <c r="G25" s="12">
        <v>2724</v>
      </c>
      <c r="H25" s="12"/>
      <c r="I25" s="4">
        <v>1.49</v>
      </c>
      <c r="J25" s="5">
        <v>49</v>
      </c>
      <c r="K25" s="11">
        <v>52.3</v>
      </c>
      <c r="L25" s="16">
        <v>4.9000000000000004</v>
      </c>
      <c r="M25" s="11">
        <v>0.1</v>
      </c>
      <c r="N25" s="11">
        <v>0.2</v>
      </c>
    </row>
    <row r="26" spans="1:14" x14ac:dyDescent="0.3">
      <c r="A26" s="3" t="s">
        <v>34</v>
      </c>
      <c r="B26" s="3">
        <v>2599993</v>
      </c>
      <c r="C26" s="6"/>
      <c r="D26" s="5">
        <v>777159.9</v>
      </c>
      <c r="E26" s="12">
        <v>2011</v>
      </c>
      <c r="F26" s="12">
        <v>2317</v>
      </c>
      <c r="G26" s="12">
        <v>2617</v>
      </c>
      <c r="H26" s="12"/>
      <c r="I26" s="4">
        <v>1.58</v>
      </c>
      <c r="J26" s="5">
        <v>51</v>
      </c>
      <c r="K26" s="11">
        <v>52.4</v>
      </c>
      <c r="L26" s="16">
        <v>5.9</v>
      </c>
      <c r="M26" s="11">
        <v>0.3</v>
      </c>
      <c r="N26" s="11">
        <v>0.9</v>
      </c>
    </row>
    <row r="27" spans="1:14" x14ac:dyDescent="0.3">
      <c r="A27" s="3" t="s">
        <v>35</v>
      </c>
      <c r="B27" s="3">
        <v>2599994</v>
      </c>
      <c r="C27" s="6" t="s">
        <v>88</v>
      </c>
      <c r="D27" s="5">
        <v>800877</v>
      </c>
      <c r="E27" s="12">
        <v>1777</v>
      </c>
      <c r="F27" s="12">
        <v>2025</v>
      </c>
      <c r="G27" s="12">
        <v>2320</v>
      </c>
      <c r="H27" s="12"/>
      <c r="I27" s="4">
        <v>2.0699999999999998</v>
      </c>
      <c r="J27" s="5">
        <v>67.599999999999994</v>
      </c>
      <c r="K27" s="11">
        <v>52.3</v>
      </c>
      <c r="L27" s="16">
        <v>5.2</v>
      </c>
      <c r="M27" s="11">
        <v>0.4</v>
      </c>
      <c r="N27" s="11">
        <v>1.4</v>
      </c>
    </row>
    <row r="28" spans="1:14" x14ac:dyDescent="0.3">
      <c r="A28" s="3" t="s">
        <v>36</v>
      </c>
      <c r="B28" s="3">
        <v>2599995</v>
      </c>
      <c r="C28" s="6"/>
      <c r="D28" s="5">
        <v>533551.1</v>
      </c>
      <c r="E28" s="12">
        <v>1422</v>
      </c>
      <c r="F28" s="12">
        <v>1597</v>
      </c>
      <c r="G28" s="12">
        <v>1782</v>
      </c>
      <c r="H28" s="12"/>
      <c r="I28" s="4">
        <v>2.2599999999999998</v>
      </c>
      <c r="J28" s="5">
        <v>69.099999999999994</v>
      </c>
      <c r="K28" s="11">
        <v>52</v>
      </c>
      <c r="L28" s="16">
        <v>4.4000000000000004</v>
      </c>
      <c r="M28" s="11">
        <v>0.4</v>
      </c>
      <c r="N28" s="11">
        <v>1.2</v>
      </c>
    </row>
    <row r="29" spans="1:14" x14ac:dyDescent="0.3">
      <c r="A29" s="3" t="s">
        <v>37</v>
      </c>
      <c r="B29" s="3">
        <v>3099991</v>
      </c>
      <c r="C29" s="6"/>
      <c r="D29" s="5">
        <v>669694</v>
      </c>
      <c r="E29" s="12">
        <v>1947</v>
      </c>
      <c r="F29" s="12">
        <v>2094</v>
      </c>
      <c r="G29" s="12">
        <v>2265</v>
      </c>
      <c r="H29" s="12"/>
      <c r="I29" s="4">
        <v>1.69</v>
      </c>
      <c r="J29" s="5">
        <v>63</v>
      </c>
      <c r="K29" s="11">
        <v>53.5</v>
      </c>
      <c r="L29" s="16">
        <v>4.0999999999999996</v>
      </c>
      <c r="M29" s="11">
        <v>0.4</v>
      </c>
      <c r="N29" s="11">
        <v>1</v>
      </c>
    </row>
    <row r="30" spans="1:14" x14ac:dyDescent="0.3">
      <c r="A30" s="3" t="s">
        <v>38</v>
      </c>
      <c r="B30" s="3">
        <v>3599991</v>
      </c>
      <c r="C30" s="6"/>
      <c r="D30" s="5">
        <v>459595.2</v>
      </c>
      <c r="E30" s="12">
        <v>1471</v>
      </c>
      <c r="F30" s="12">
        <v>1574</v>
      </c>
      <c r="G30" s="12">
        <v>1677</v>
      </c>
      <c r="H30" s="12"/>
      <c r="I30" s="4">
        <v>2.2400000000000002</v>
      </c>
      <c r="J30" s="5">
        <v>64.099999999999994</v>
      </c>
      <c r="K30" s="11">
        <v>51.4</v>
      </c>
      <c r="L30" s="16">
        <v>3.2</v>
      </c>
      <c r="M30" s="11">
        <v>0.3</v>
      </c>
      <c r="N30" s="11">
        <v>0.8</v>
      </c>
    </row>
    <row r="31" spans="1:14" x14ac:dyDescent="0.3">
      <c r="A31" s="3" t="s">
        <v>39</v>
      </c>
      <c r="B31" s="3">
        <v>3599992</v>
      </c>
      <c r="C31" s="6"/>
      <c r="D31" s="5">
        <v>294265.5</v>
      </c>
      <c r="E31" s="12">
        <v>868</v>
      </c>
      <c r="F31" s="12">
        <v>946</v>
      </c>
      <c r="G31" s="12">
        <v>1032</v>
      </c>
      <c r="H31" s="12"/>
      <c r="I31" s="4">
        <v>2.06</v>
      </c>
      <c r="J31" s="5">
        <v>67.7</v>
      </c>
      <c r="K31" s="11">
        <v>51.4</v>
      </c>
      <c r="L31" s="16">
        <v>3.9</v>
      </c>
      <c r="M31" s="11">
        <v>0.4</v>
      </c>
      <c r="N31" s="11">
        <v>0.9</v>
      </c>
    </row>
    <row r="32" spans="1:14" x14ac:dyDescent="0.3">
      <c r="A32" s="3" t="s">
        <v>40</v>
      </c>
      <c r="B32" s="3">
        <v>4099991</v>
      </c>
      <c r="C32" s="6"/>
      <c r="D32" s="5">
        <v>571885.80000000005</v>
      </c>
      <c r="E32" s="12">
        <v>1168</v>
      </c>
      <c r="F32" s="12">
        <v>1362</v>
      </c>
      <c r="G32" s="12">
        <v>1600</v>
      </c>
      <c r="H32" s="12"/>
      <c r="I32" s="4">
        <v>1.35</v>
      </c>
      <c r="J32" s="5">
        <v>32.4</v>
      </c>
      <c r="K32" s="11">
        <v>51.2</v>
      </c>
      <c r="L32" s="16">
        <v>7.6</v>
      </c>
      <c r="M32" s="11">
        <v>0.8</v>
      </c>
      <c r="N32" s="11">
        <v>6.6</v>
      </c>
    </row>
    <row r="33" spans="1:14" x14ac:dyDescent="0.3">
      <c r="A33" s="3" t="s">
        <v>41</v>
      </c>
      <c r="B33" s="3">
        <v>4099992</v>
      </c>
      <c r="C33" s="6"/>
      <c r="D33" s="5">
        <v>356882.4</v>
      </c>
      <c r="E33" s="12">
        <v>960</v>
      </c>
      <c r="F33" s="12">
        <v>1060</v>
      </c>
      <c r="G33" s="12">
        <v>1169</v>
      </c>
      <c r="H33" s="12"/>
      <c r="I33" s="4">
        <v>1.87</v>
      </c>
      <c r="J33" s="5">
        <v>50.7</v>
      </c>
      <c r="K33" s="11">
        <v>51.7</v>
      </c>
      <c r="L33" s="16">
        <v>5.7</v>
      </c>
      <c r="M33" s="11">
        <v>0.6</v>
      </c>
      <c r="N33" s="11">
        <v>2.5</v>
      </c>
    </row>
    <row r="34" spans="1:14" x14ac:dyDescent="0.3">
      <c r="A34" s="3" t="s">
        <v>42</v>
      </c>
      <c r="B34" s="3">
        <v>4099993</v>
      </c>
      <c r="C34" s="6"/>
      <c r="D34" s="5">
        <v>594244</v>
      </c>
      <c r="E34" s="12">
        <v>1410</v>
      </c>
      <c r="F34" s="12">
        <v>1573</v>
      </c>
      <c r="G34" s="12">
        <v>1738</v>
      </c>
      <c r="H34" s="12"/>
      <c r="I34" s="4">
        <v>1.5</v>
      </c>
      <c r="J34" s="5">
        <v>40.700000000000003</v>
      </c>
      <c r="K34" s="11">
        <v>51.2</v>
      </c>
      <c r="L34" s="16">
        <v>10.9</v>
      </c>
      <c r="M34" s="11">
        <v>1.2</v>
      </c>
      <c r="N34" s="11">
        <v>6.6</v>
      </c>
    </row>
    <row r="35" spans="1:14" x14ac:dyDescent="0.3">
      <c r="A35" s="3" t="s">
        <v>43</v>
      </c>
      <c r="B35" s="3">
        <v>4099994</v>
      </c>
      <c r="C35" s="6"/>
      <c r="D35" s="5">
        <v>251663</v>
      </c>
      <c r="E35" s="12">
        <v>721</v>
      </c>
      <c r="F35" s="12">
        <v>815</v>
      </c>
      <c r="G35" s="12">
        <v>926</v>
      </c>
      <c r="H35" s="12"/>
      <c r="I35" s="4">
        <v>1.68</v>
      </c>
      <c r="J35" s="5">
        <v>56.6</v>
      </c>
      <c r="K35" s="11">
        <v>50.6</v>
      </c>
      <c r="L35" s="16">
        <v>9</v>
      </c>
      <c r="M35" s="11">
        <v>0.8</v>
      </c>
      <c r="N35" s="11">
        <v>3.1</v>
      </c>
    </row>
    <row r="36" spans="1:14" x14ac:dyDescent="0.3">
      <c r="A36" s="3" t="s">
        <v>44</v>
      </c>
      <c r="B36" s="3">
        <v>4505991</v>
      </c>
      <c r="C36" s="6"/>
      <c r="D36" s="5">
        <v>492775.2</v>
      </c>
      <c r="E36" s="12">
        <v>1665</v>
      </c>
      <c r="F36" s="12">
        <v>1778</v>
      </c>
      <c r="G36" s="12">
        <v>1902</v>
      </c>
      <c r="H36" s="12"/>
      <c r="I36" s="4">
        <v>1.87</v>
      </c>
      <c r="J36" s="5">
        <v>55.8</v>
      </c>
      <c r="K36" s="11">
        <v>51.3</v>
      </c>
      <c r="L36" s="16">
        <v>2.9</v>
      </c>
      <c r="M36" s="11">
        <v>0.3</v>
      </c>
      <c r="N36" s="11">
        <v>0.8</v>
      </c>
    </row>
    <row r="37" spans="1:14" x14ac:dyDescent="0.3">
      <c r="A37" s="3" t="s">
        <v>45</v>
      </c>
      <c r="B37" s="3">
        <v>4599991</v>
      </c>
      <c r="C37" s="6"/>
      <c r="D37" s="5">
        <v>423798</v>
      </c>
      <c r="E37" s="12">
        <v>1141</v>
      </c>
      <c r="F37" s="12">
        <v>1230</v>
      </c>
      <c r="G37" s="12">
        <v>1317</v>
      </c>
      <c r="H37" s="12"/>
      <c r="I37" s="4">
        <v>1.99</v>
      </c>
      <c r="J37" s="5">
        <v>66.900000000000006</v>
      </c>
      <c r="K37" s="11">
        <v>51.5</v>
      </c>
      <c r="L37" s="16">
        <v>4.5</v>
      </c>
      <c r="M37" s="11">
        <v>0.4</v>
      </c>
      <c r="N37" s="11">
        <v>1.3</v>
      </c>
    </row>
    <row r="38" spans="1:14" x14ac:dyDescent="0.3">
      <c r="A38" s="3" t="s">
        <v>46</v>
      </c>
      <c r="B38" s="3">
        <v>4599992</v>
      </c>
      <c r="C38" s="6"/>
      <c r="D38" s="5">
        <v>494728.1</v>
      </c>
      <c r="E38" s="12">
        <v>1478</v>
      </c>
      <c r="F38" s="12">
        <v>1589</v>
      </c>
      <c r="G38" s="12">
        <v>1716</v>
      </c>
      <c r="H38" s="12"/>
      <c r="I38" s="4">
        <v>1.72</v>
      </c>
      <c r="J38" s="5">
        <v>60.8</v>
      </c>
      <c r="K38" s="11">
        <v>51.4</v>
      </c>
      <c r="L38" s="16">
        <v>5.5</v>
      </c>
      <c r="M38" s="11">
        <v>0.7</v>
      </c>
      <c r="N38" s="11">
        <v>2.5</v>
      </c>
    </row>
    <row r="39" spans="1:14" x14ac:dyDescent="0.3">
      <c r="A39" s="3" t="s">
        <v>47</v>
      </c>
      <c r="B39" s="3">
        <v>4599993</v>
      </c>
      <c r="C39" s="6" t="s">
        <v>88</v>
      </c>
      <c r="D39" s="5">
        <v>299539.09999999998</v>
      </c>
      <c r="E39" s="12">
        <v>935</v>
      </c>
      <c r="F39" s="12">
        <v>1043</v>
      </c>
      <c r="G39" s="12">
        <v>1150</v>
      </c>
      <c r="H39" s="12"/>
      <c r="I39" s="4">
        <v>1.96</v>
      </c>
      <c r="J39" s="5">
        <v>60.4</v>
      </c>
      <c r="K39" s="11">
        <v>52.1</v>
      </c>
      <c r="L39" s="16">
        <v>3.1</v>
      </c>
      <c r="M39" s="11">
        <v>0.4</v>
      </c>
      <c r="N39" s="11">
        <v>0.8</v>
      </c>
    </row>
    <row r="40" spans="1:14" x14ac:dyDescent="0.3">
      <c r="A40" s="3" t="s">
        <v>48</v>
      </c>
      <c r="B40" s="3">
        <v>5030991</v>
      </c>
      <c r="C40" s="6"/>
      <c r="D40" s="5">
        <v>625642.5</v>
      </c>
      <c r="E40" s="12">
        <v>2006</v>
      </c>
      <c r="F40" s="12">
        <v>2193</v>
      </c>
      <c r="G40" s="12">
        <v>2389</v>
      </c>
      <c r="H40" s="12"/>
      <c r="I40" s="4">
        <v>1.68</v>
      </c>
      <c r="J40" s="5">
        <v>60.2</v>
      </c>
      <c r="K40" s="11">
        <v>53.2</v>
      </c>
      <c r="L40" s="16">
        <v>3.9</v>
      </c>
      <c r="M40" s="11">
        <v>0.3</v>
      </c>
      <c r="N40" s="11">
        <v>1</v>
      </c>
    </row>
    <row r="41" spans="1:14" x14ac:dyDescent="0.3">
      <c r="A41" s="3" t="s">
        <v>49</v>
      </c>
      <c r="B41" s="3">
        <v>5030992</v>
      </c>
      <c r="C41" s="6" t="s">
        <v>88</v>
      </c>
      <c r="D41" s="5">
        <v>647352.5</v>
      </c>
      <c r="E41" s="12">
        <v>2301</v>
      </c>
      <c r="F41" s="12">
        <v>2538</v>
      </c>
      <c r="G41" s="12">
        <v>2766</v>
      </c>
      <c r="H41" s="12"/>
      <c r="I41" s="4">
        <v>1.6</v>
      </c>
      <c r="J41" s="5">
        <v>61.8</v>
      </c>
      <c r="K41" s="11">
        <v>53.3</v>
      </c>
      <c r="L41" s="16">
        <v>2.7</v>
      </c>
      <c r="M41" s="11">
        <v>0.4</v>
      </c>
      <c r="N41" s="11">
        <v>1</v>
      </c>
    </row>
    <row r="42" spans="1:14" x14ac:dyDescent="0.3">
      <c r="A42" s="3" t="s">
        <v>50</v>
      </c>
      <c r="B42" s="3">
        <v>5030993</v>
      </c>
      <c r="C42" s="6" t="s">
        <v>88</v>
      </c>
      <c r="D42" s="5">
        <v>696490</v>
      </c>
      <c r="E42" s="12">
        <v>2814</v>
      </c>
      <c r="F42" s="12">
        <v>3030</v>
      </c>
      <c r="G42" s="12">
        <v>3296</v>
      </c>
      <c r="H42" s="12"/>
      <c r="I42" s="4">
        <v>1.61</v>
      </c>
      <c r="J42" s="5">
        <v>60.5</v>
      </c>
      <c r="K42" s="11">
        <v>53.5</v>
      </c>
      <c r="L42" s="16">
        <v>4.3</v>
      </c>
      <c r="M42" s="11">
        <v>0.4</v>
      </c>
      <c r="N42" s="11">
        <v>1.4</v>
      </c>
    </row>
    <row r="43" spans="1:14" x14ac:dyDescent="0.3">
      <c r="A43" s="3" t="s">
        <v>51</v>
      </c>
      <c r="B43" s="3">
        <v>5535001</v>
      </c>
      <c r="C43" s="6"/>
      <c r="D43" s="5">
        <v>266932.3</v>
      </c>
      <c r="E43" s="12">
        <v>674</v>
      </c>
      <c r="F43" s="12">
        <v>760</v>
      </c>
      <c r="G43" s="12">
        <v>847</v>
      </c>
      <c r="H43" s="12"/>
      <c r="I43" s="4">
        <v>1.55</v>
      </c>
      <c r="J43" s="5">
        <v>56.9</v>
      </c>
      <c r="K43" s="11">
        <v>54.1</v>
      </c>
      <c r="L43" s="16">
        <v>4.8</v>
      </c>
      <c r="M43" s="11">
        <v>0.5</v>
      </c>
      <c r="N43" s="11">
        <v>1.7</v>
      </c>
    </row>
    <row r="44" spans="1:14" x14ac:dyDescent="0.3">
      <c r="A44" s="3" t="s">
        <v>52</v>
      </c>
      <c r="B44" s="3">
        <v>5535991</v>
      </c>
      <c r="C44" s="6"/>
      <c r="D44" s="5">
        <v>592982.5</v>
      </c>
      <c r="E44" s="12">
        <v>1798</v>
      </c>
      <c r="F44" s="12">
        <v>1940</v>
      </c>
      <c r="G44" s="12">
        <v>2093</v>
      </c>
      <c r="H44" s="12"/>
      <c r="I44" s="4">
        <v>1.79</v>
      </c>
      <c r="J44" s="5">
        <v>64.5</v>
      </c>
      <c r="K44" s="11">
        <v>52.3</v>
      </c>
      <c r="L44" s="16">
        <v>2.9</v>
      </c>
      <c r="M44" s="11">
        <v>0.3</v>
      </c>
      <c r="N44" s="11">
        <v>0.8</v>
      </c>
    </row>
    <row r="45" spans="1:14" x14ac:dyDescent="0.3">
      <c r="A45" s="3" t="s">
        <v>53</v>
      </c>
      <c r="B45" s="3">
        <v>5599991</v>
      </c>
      <c r="C45" s="6"/>
      <c r="D45" s="5">
        <v>285642.7</v>
      </c>
      <c r="E45" s="12">
        <v>893</v>
      </c>
      <c r="F45" s="12">
        <v>999</v>
      </c>
      <c r="G45" s="12">
        <v>1108</v>
      </c>
      <c r="H45" s="12"/>
      <c r="I45" s="4">
        <v>1.88</v>
      </c>
      <c r="J45" s="5">
        <v>60.7</v>
      </c>
      <c r="K45" s="11">
        <v>52.8</v>
      </c>
      <c r="L45" s="16">
        <v>2.6</v>
      </c>
      <c r="M45" s="11">
        <v>0.4</v>
      </c>
      <c r="N45" s="11">
        <v>0.9</v>
      </c>
    </row>
    <row r="46" spans="1:14" x14ac:dyDescent="0.3">
      <c r="A46" s="3" t="s">
        <v>54</v>
      </c>
      <c r="B46" s="3">
        <v>5599992</v>
      </c>
      <c r="C46" s="6"/>
      <c r="D46" s="5">
        <v>229312.2</v>
      </c>
      <c r="E46" s="12">
        <v>660</v>
      </c>
      <c r="F46" s="12">
        <v>745</v>
      </c>
      <c r="G46" s="12">
        <v>835</v>
      </c>
      <c r="H46" s="12"/>
      <c r="I46" s="4">
        <v>1.56</v>
      </c>
      <c r="J46" s="5">
        <v>56</v>
      </c>
      <c r="K46" s="11">
        <v>52.6</v>
      </c>
      <c r="L46" s="16">
        <v>4.9000000000000004</v>
      </c>
      <c r="M46" s="11">
        <v>0.7</v>
      </c>
      <c r="N46" s="11">
        <v>2.1</v>
      </c>
    </row>
    <row r="47" spans="1:14" x14ac:dyDescent="0.3">
      <c r="A47" s="3" t="s">
        <v>55</v>
      </c>
      <c r="B47" s="3">
        <v>6000991</v>
      </c>
      <c r="C47" s="6"/>
      <c r="D47" s="5">
        <v>157890.29999999999</v>
      </c>
      <c r="E47" s="12">
        <v>405</v>
      </c>
      <c r="F47" s="12">
        <v>449</v>
      </c>
      <c r="G47" s="12">
        <v>500</v>
      </c>
      <c r="H47" s="12"/>
      <c r="I47" s="4">
        <v>1.51</v>
      </c>
      <c r="J47" s="5">
        <v>67.400000000000006</v>
      </c>
      <c r="K47" s="11">
        <v>55.5</v>
      </c>
      <c r="L47" s="16">
        <v>5.7</v>
      </c>
      <c r="M47" s="11">
        <v>0.3</v>
      </c>
      <c r="N47" s="11">
        <v>0.6</v>
      </c>
    </row>
    <row r="48" spans="1:14" x14ac:dyDescent="0.3">
      <c r="A48" s="3" t="s">
        <v>56</v>
      </c>
      <c r="B48" s="3">
        <v>6099991</v>
      </c>
      <c r="C48" s="6"/>
      <c r="D48" s="5">
        <v>197160.6</v>
      </c>
      <c r="E48" s="12">
        <v>529</v>
      </c>
      <c r="F48" s="12">
        <v>634</v>
      </c>
      <c r="G48" s="12">
        <v>723</v>
      </c>
      <c r="H48" s="12"/>
      <c r="I48" s="4">
        <v>1.53</v>
      </c>
      <c r="J48" s="5">
        <v>55.9</v>
      </c>
      <c r="K48" s="11">
        <v>53.8</v>
      </c>
      <c r="L48" s="16">
        <v>5.5</v>
      </c>
      <c r="M48" s="11">
        <v>0.7</v>
      </c>
      <c r="N48" s="11">
        <v>1.6</v>
      </c>
    </row>
    <row r="49" spans="1:14" x14ac:dyDescent="0.3">
      <c r="A49" s="3" t="s">
        <v>57</v>
      </c>
      <c r="B49" s="3">
        <v>6099992</v>
      </c>
      <c r="C49" s="6"/>
      <c r="D49" s="5">
        <v>273134.5</v>
      </c>
      <c r="E49" s="12">
        <v>1200</v>
      </c>
      <c r="F49" s="12">
        <v>1312</v>
      </c>
      <c r="G49" s="12">
        <v>1420</v>
      </c>
      <c r="H49" s="12"/>
      <c r="I49" s="4">
        <v>1.32</v>
      </c>
      <c r="J49" s="5">
        <v>48.9</v>
      </c>
      <c r="K49" s="11">
        <v>53.3</v>
      </c>
      <c r="L49" s="16">
        <v>5.2</v>
      </c>
      <c r="M49" s="11">
        <v>0.8</v>
      </c>
      <c r="N49" s="11">
        <v>1.9</v>
      </c>
    </row>
    <row r="50" spans="1:14" x14ac:dyDescent="0.3">
      <c r="A50" s="3" t="s">
        <v>58</v>
      </c>
      <c r="B50" s="3">
        <v>6099993</v>
      </c>
      <c r="C50" s="6"/>
      <c r="D50" s="5">
        <v>231665.9</v>
      </c>
      <c r="E50" s="12">
        <v>972</v>
      </c>
      <c r="F50" s="12">
        <v>1087</v>
      </c>
      <c r="G50" s="12">
        <v>1211</v>
      </c>
      <c r="H50" s="12"/>
      <c r="I50" s="4">
        <v>1.44</v>
      </c>
      <c r="J50" s="5">
        <v>57.7</v>
      </c>
      <c r="K50" s="11">
        <v>53.1</v>
      </c>
      <c r="L50" s="16">
        <v>2.4</v>
      </c>
      <c r="M50" s="11">
        <v>0.2</v>
      </c>
      <c r="N50" s="11">
        <v>0.4</v>
      </c>
    </row>
    <row r="51" spans="1:14" x14ac:dyDescent="0.3">
      <c r="A51" s="3" t="s">
        <v>59</v>
      </c>
      <c r="B51" s="3">
        <v>6099994</v>
      </c>
      <c r="C51" s="6" t="s">
        <v>88</v>
      </c>
      <c r="D51" s="5">
        <v>114444.3</v>
      </c>
      <c r="E51" s="12">
        <v>223</v>
      </c>
      <c r="F51" s="12">
        <v>266</v>
      </c>
      <c r="G51" s="12">
        <v>312</v>
      </c>
      <c r="H51" s="12"/>
      <c r="I51" s="4">
        <v>1.41</v>
      </c>
      <c r="J51" s="5">
        <v>55</v>
      </c>
      <c r="K51" s="11">
        <v>55.7</v>
      </c>
      <c r="L51" s="16">
        <v>6</v>
      </c>
      <c r="M51" s="11">
        <v>1.1000000000000001</v>
      </c>
      <c r="N51" s="11">
        <v>2</v>
      </c>
    </row>
    <row r="52" spans="1:14" x14ac:dyDescent="0.3">
      <c r="A52" s="3" t="s">
        <v>60</v>
      </c>
      <c r="B52" s="3">
        <v>6500991</v>
      </c>
      <c r="C52" s="6"/>
      <c r="D52" s="5">
        <v>278421.59999999998</v>
      </c>
      <c r="E52" s="12">
        <v>578</v>
      </c>
      <c r="F52" s="12">
        <v>650</v>
      </c>
      <c r="G52" s="12">
        <v>727</v>
      </c>
      <c r="H52" s="12"/>
      <c r="I52" s="4">
        <v>1.31</v>
      </c>
      <c r="J52" s="5">
        <v>51.5</v>
      </c>
      <c r="K52" s="11">
        <v>52</v>
      </c>
      <c r="L52" s="16">
        <v>8.5</v>
      </c>
      <c r="M52" s="11">
        <v>1.1000000000000001</v>
      </c>
      <c r="N52" s="11">
        <v>3.9</v>
      </c>
    </row>
    <row r="53" spans="1:14" x14ac:dyDescent="0.3">
      <c r="A53" s="3" t="s">
        <v>61</v>
      </c>
      <c r="B53" s="3">
        <v>6599991</v>
      </c>
      <c r="C53" s="6"/>
      <c r="D53" s="5">
        <v>310375.8</v>
      </c>
      <c r="E53" s="12">
        <v>964</v>
      </c>
      <c r="F53" s="12">
        <v>1070</v>
      </c>
      <c r="G53" s="12">
        <v>1177</v>
      </c>
      <c r="H53" s="12"/>
      <c r="I53" s="4">
        <v>1.43</v>
      </c>
      <c r="J53" s="5">
        <v>53.8</v>
      </c>
      <c r="K53" s="11">
        <v>52.6</v>
      </c>
      <c r="L53" s="16">
        <v>4.8</v>
      </c>
      <c r="M53" s="11">
        <v>0.7</v>
      </c>
      <c r="N53" s="11">
        <v>2</v>
      </c>
    </row>
    <row r="54" spans="1:14" x14ac:dyDescent="0.3">
      <c r="A54" s="3" t="s">
        <v>62</v>
      </c>
      <c r="B54" s="3">
        <v>6599992</v>
      </c>
      <c r="C54" s="6"/>
      <c r="D54" s="5">
        <v>99354.62</v>
      </c>
      <c r="E54" s="12">
        <v>467</v>
      </c>
      <c r="F54" s="12">
        <v>547</v>
      </c>
      <c r="G54" s="12">
        <v>614</v>
      </c>
      <c r="H54" s="12"/>
      <c r="I54" s="4">
        <v>1.25</v>
      </c>
      <c r="J54" s="5">
        <v>39.200000000000003</v>
      </c>
      <c r="K54" s="11">
        <v>52.1</v>
      </c>
      <c r="L54" s="16">
        <v>7.3</v>
      </c>
      <c r="M54" s="11">
        <v>0.3</v>
      </c>
      <c r="N54" s="11">
        <v>0.8</v>
      </c>
    </row>
    <row r="55" spans="1:14" x14ac:dyDescent="0.3">
      <c r="A55" s="3" t="s">
        <v>63</v>
      </c>
      <c r="B55" s="3">
        <v>6599993</v>
      </c>
      <c r="C55" s="6"/>
      <c r="D55" s="5">
        <v>220305.3</v>
      </c>
      <c r="E55" s="12">
        <v>939</v>
      </c>
      <c r="F55" s="12">
        <v>1029</v>
      </c>
      <c r="G55" s="12">
        <v>1125</v>
      </c>
      <c r="H55" s="12"/>
      <c r="I55" s="4">
        <v>1.59</v>
      </c>
      <c r="J55" s="5">
        <v>55.4</v>
      </c>
      <c r="K55" s="11">
        <v>52.1</v>
      </c>
      <c r="L55" s="16">
        <v>5.6</v>
      </c>
      <c r="M55" s="11">
        <v>0.5</v>
      </c>
      <c r="N55" s="11">
        <v>1.3</v>
      </c>
    </row>
    <row r="56" spans="1:14" x14ac:dyDescent="0.3">
      <c r="A56" s="3" t="s">
        <v>64</v>
      </c>
      <c r="B56" s="3">
        <v>6599994</v>
      </c>
      <c r="C56" s="6"/>
      <c r="D56" s="5">
        <v>209953.5</v>
      </c>
      <c r="E56" s="12">
        <v>601</v>
      </c>
      <c r="F56" s="12">
        <v>676</v>
      </c>
      <c r="G56" s="12">
        <v>755</v>
      </c>
      <c r="H56" s="12"/>
      <c r="I56" s="4">
        <v>1.41</v>
      </c>
      <c r="J56" s="5">
        <v>55.5</v>
      </c>
      <c r="K56" s="11">
        <v>51.8</v>
      </c>
      <c r="L56" s="16">
        <v>5.7</v>
      </c>
      <c r="M56" s="11">
        <v>0.5</v>
      </c>
      <c r="N56" s="11">
        <v>1.4</v>
      </c>
    </row>
    <row r="57" spans="1:14" x14ac:dyDescent="0.3">
      <c r="A57" s="3" t="s">
        <v>65</v>
      </c>
      <c r="B57" s="3">
        <v>7099991</v>
      </c>
      <c r="C57" s="6"/>
      <c r="D57" s="5">
        <v>526690.80000000005</v>
      </c>
      <c r="E57" s="12">
        <v>1468</v>
      </c>
      <c r="F57" s="12">
        <v>1740</v>
      </c>
      <c r="G57" s="12">
        <v>2021</v>
      </c>
      <c r="H57" s="12"/>
      <c r="I57" s="4">
        <v>1.47</v>
      </c>
      <c r="J57" s="5">
        <v>42.6</v>
      </c>
      <c r="K57" s="11">
        <v>52.4</v>
      </c>
      <c r="L57" s="16">
        <v>3.2</v>
      </c>
      <c r="M57" s="11">
        <v>0.2</v>
      </c>
      <c r="N57" s="11">
        <v>0.9</v>
      </c>
    </row>
    <row r="58" spans="1:14" x14ac:dyDescent="0.3">
      <c r="A58" s="3" t="s">
        <v>66</v>
      </c>
      <c r="B58" s="3">
        <v>7099992</v>
      </c>
      <c r="C58" s="6"/>
      <c r="D58" s="5">
        <v>563117.80000000005</v>
      </c>
      <c r="E58" s="12">
        <v>1449</v>
      </c>
      <c r="F58" s="12">
        <v>1827</v>
      </c>
      <c r="G58" s="12">
        <v>2295</v>
      </c>
      <c r="H58" s="12"/>
      <c r="I58" s="4">
        <v>1.63</v>
      </c>
      <c r="J58" s="5">
        <v>54.3</v>
      </c>
      <c r="K58" s="11">
        <v>51.2</v>
      </c>
      <c r="L58" s="16">
        <v>4.7</v>
      </c>
      <c r="M58" s="11">
        <v>0.3</v>
      </c>
      <c r="N58" s="11">
        <v>0.9</v>
      </c>
    </row>
    <row r="59" spans="1:14" x14ac:dyDescent="0.3">
      <c r="A59" s="3" t="s">
        <v>67</v>
      </c>
      <c r="B59" s="3">
        <v>7099993</v>
      </c>
      <c r="C59" s="6"/>
      <c r="D59" s="5">
        <v>480361.2</v>
      </c>
      <c r="E59" s="12">
        <v>1060</v>
      </c>
      <c r="F59" s="12">
        <v>1257</v>
      </c>
      <c r="G59" s="12">
        <v>1499</v>
      </c>
      <c r="H59" s="12"/>
      <c r="I59" s="4">
        <v>1.43</v>
      </c>
      <c r="J59" s="5">
        <v>43.9</v>
      </c>
      <c r="K59" s="11">
        <v>53.5</v>
      </c>
      <c r="L59" s="16">
        <v>8.6</v>
      </c>
      <c r="M59" s="11">
        <v>0.7</v>
      </c>
      <c r="N59" s="11">
        <v>4</v>
      </c>
    </row>
    <row r="60" spans="1:14" x14ac:dyDescent="0.3">
      <c r="A60" s="3" t="s">
        <v>68</v>
      </c>
      <c r="B60" s="3">
        <v>7099994</v>
      </c>
      <c r="C60" s="6"/>
      <c r="D60" s="5">
        <v>447600.2</v>
      </c>
      <c r="E60" s="12">
        <v>1100</v>
      </c>
      <c r="F60" s="12">
        <v>1432</v>
      </c>
      <c r="G60" s="12">
        <v>1791</v>
      </c>
      <c r="H60" s="12"/>
      <c r="I60" s="4">
        <v>1.63</v>
      </c>
      <c r="J60" s="5">
        <v>54.6</v>
      </c>
      <c r="K60" s="11">
        <v>51.3</v>
      </c>
      <c r="L60" s="16">
        <v>8.5</v>
      </c>
      <c r="M60" s="11">
        <v>1</v>
      </c>
      <c r="N60" s="11">
        <v>4.8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0"/>
  <sheetViews>
    <sheetView workbookViewId="0">
      <pane ySplit="1" topLeftCell="A2" activePane="bottomLeft" state="frozen"/>
      <selection pane="bottomLeft"/>
    </sheetView>
  </sheetViews>
  <sheetFormatPr defaultRowHeight="14.4" x14ac:dyDescent="0.3"/>
  <cols>
    <col min="1" max="1" width="14.33203125" customWidth="1"/>
    <col min="2" max="2" width="11.44140625" customWidth="1"/>
    <col min="3" max="3" width="20" customWidth="1"/>
    <col min="4" max="9" width="14.33203125" customWidth="1"/>
    <col min="10" max="13" width="11.44140625" customWidth="1"/>
    <col min="14" max="17" width="14.33203125" customWidth="1"/>
  </cols>
  <sheetData>
    <row r="1" spans="1:17" ht="90" customHeight="1" x14ac:dyDescent="0.3">
      <c r="A1" s="2" t="s">
        <v>0</v>
      </c>
      <c r="B1" s="1" t="s">
        <v>1</v>
      </c>
      <c r="C1" s="2" t="s">
        <v>75</v>
      </c>
      <c r="D1" s="9" t="s">
        <v>76</v>
      </c>
      <c r="E1" s="9" t="s">
        <v>77</v>
      </c>
      <c r="F1" s="9" t="s">
        <v>80</v>
      </c>
      <c r="G1" s="9" t="s">
        <v>79</v>
      </c>
      <c r="H1" s="9" t="s">
        <v>81</v>
      </c>
      <c r="I1" s="9" t="s">
        <v>70</v>
      </c>
      <c r="J1" s="2" t="s">
        <v>83</v>
      </c>
      <c r="K1" s="2" t="s">
        <v>84</v>
      </c>
      <c r="L1" s="2" t="s">
        <v>85</v>
      </c>
      <c r="M1" s="2" t="s">
        <v>86</v>
      </c>
      <c r="N1" s="1" t="s">
        <v>87</v>
      </c>
      <c r="O1" s="1" t="s">
        <v>72</v>
      </c>
      <c r="P1" s="1" t="s">
        <v>73</v>
      </c>
      <c r="Q1" s="1" t="s">
        <v>71</v>
      </c>
    </row>
    <row r="2" spans="1:17" x14ac:dyDescent="0.3">
      <c r="A2" s="3" t="s">
        <v>10</v>
      </c>
      <c r="B2" s="3">
        <v>99991</v>
      </c>
      <c r="C2" s="6"/>
      <c r="D2" s="7">
        <v>2.5</v>
      </c>
      <c r="E2" s="7">
        <v>3</v>
      </c>
      <c r="F2" s="7">
        <v>2.75</v>
      </c>
      <c r="G2" s="7">
        <v>1.5</v>
      </c>
      <c r="H2">
        <v>25</v>
      </c>
      <c r="I2" s="8">
        <v>750</v>
      </c>
      <c r="J2" s="15">
        <v>142</v>
      </c>
      <c r="K2" s="15">
        <v>179</v>
      </c>
      <c r="L2" s="15">
        <v>275</v>
      </c>
      <c r="M2" s="14">
        <v>596</v>
      </c>
      <c r="N2" s="10">
        <f>J2+K2+L2*0.5</f>
        <v>458.5</v>
      </c>
      <c r="O2" s="13">
        <f>J2/(J2+K2)*100</f>
        <v>44.236760124610591</v>
      </c>
      <c r="P2" s="13">
        <f>L2/M2*100</f>
        <v>46.14093959731543</v>
      </c>
      <c r="Q2" s="7">
        <f>M2/Verotussuunnittelun_tiedot!D2*1000</f>
        <v>2.185437287300299</v>
      </c>
    </row>
    <row r="3" spans="1:17" x14ac:dyDescent="0.3">
      <c r="A3" s="3" t="s">
        <v>11</v>
      </c>
      <c r="B3" s="3">
        <v>99992</v>
      </c>
      <c r="C3" s="6"/>
      <c r="D3" s="7">
        <v>2.5</v>
      </c>
      <c r="E3" s="7">
        <v>3</v>
      </c>
      <c r="F3" s="7">
        <v>2.75</v>
      </c>
      <c r="G3" s="7">
        <v>1.5</v>
      </c>
      <c r="H3">
        <v>25</v>
      </c>
      <c r="I3" s="8">
        <v>584</v>
      </c>
      <c r="J3" s="15">
        <v>39</v>
      </c>
      <c r="K3" s="15">
        <v>75</v>
      </c>
      <c r="L3" s="15">
        <v>186</v>
      </c>
      <c r="M3" s="14">
        <v>300</v>
      </c>
      <c r="N3" s="10">
        <f t="shared" ref="N3:N14" si="0">J3+K3+L3*0.5</f>
        <v>207</v>
      </c>
      <c r="O3" s="13">
        <f>J3/(J3+K3)*100</f>
        <v>34.210526315789473</v>
      </c>
      <c r="P3" s="13">
        <f t="shared" ref="P3:P14" si="1">L3/M3*100</f>
        <v>62</v>
      </c>
      <c r="Q3" s="7">
        <f>M3/Verotussuunnittelun_tiedot!D3*1000</f>
        <v>1.4119108801852427</v>
      </c>
    </row>
    <row r="4" spans="1:17" x14ac:dyDescent="0.3">
      <c r="A4" s="3" t="s">
        <v>12</v>
      </c>
      <c r="B4" s="3">
        <v>99993</v>
      </c>
      <c r="C4" s="6"/>
      <c r="D4" s="7">
        <v>2.5</v>
      </c>
      <c r="E4" s="7">
        <v>3</v>
      </c>
      <c r="F4" s="7">
        <v>2.75</v>
      </c>
      <c r="G4" s="7">
        <v>1.5</v>
      </c>
      <c r="H4">
        <v>25</v>
      </c>
      <c r="I4" s="8">
        <v>557</v>
      </c>
      <c r="J4" s="15">
        <v>51</v>
      </c>
      <c r="K4" s="15">
        <v>98</v>
      </c>
      <c r="L4" s="15">
        <v>184</v>
      </c>
      <c r="M4" s="14">
        <v>333</v>
      </c>
      <c r="N4" s="10">
        <f t="shared" si="0"/>
        <v>241</v>
      </c>
      <c r="O4" s="13">
        <f t="shared" ref="O4:O14" si="2">J4/(J4+K4)*100</f>
        <v>34.228187919463089</v>
      </c>
      <c r="P4" s="13">
        <f t="shared" si="1"/>
        <v>55.25525525525525</v>
      </c>
      <c r="Q4" s="7">
        <f>M4/Verotussuunnittelun_tiedot!D4*1000</f>
        <v>1.6429118713456927</v>
      </c>
    </row>
    <row r="5" spans="1:17" x14ac:dyDescent="0.3">
      <c r="A5" s="3" t="s">
        <v>13</v>
      </c>
      <c r="B5" s="3">
        <v>515991</v>
      </c>
      <c r="C5" s="6"/>
      <c r="D5" s="7">
        <v>2.5</v>
      </c>
      <c r="E5" s="7">
        <v>3</v>
      </c>
      <c r="F5" s="7">
        <v>2.75</v>
      </c>
      <c r="G5" s="7">
        <v>1.46</v>
      </c>
      <c r="H5">
        <v>25</v>
      </c>
      <c r="I5" s="8">
        <v>1210</v>
      </c>
      <c r="J5" s="15">
        <v>128</v>
      </c>
      <c r="K5" s="15">
        <v>127</v>
      </c>
      <c r="L5" s="15">
        <v>208</v>
      </c>
      <c r="M5" s="14">
        <v>463</v>
      </c>
      <c r="N5" s="10">
        <f t="shared" si="0"/>
        <v>359</v>
      </c>
      <c r="O5" s="13">
        <f t="shared" si="2"/>
        <v>50.196078431372548</v>
      </c>
      <c r="P5" s="13">
        <f t="shared" si="1"/>
        <v>44.9244060475162</v>
      </c>
      <c r="Q5" s="7">
        <f>M5/Verotussuunnittelun_tiedot!D5*1000</f>
        <v>1.0524911191799571</v>
      </c>
    </row>
    <row r="6" spans="1:17" x14ac:dyDescent="0.3">
      <c r="A6" s="3" t="s">
        <v>14</v>
      </c>
      <c r="B6" s="3">
        <v>599991</v>
      </c>
      <c r="C6" s="6"/>
      <c r="D6" s="7">
        <v>2.5</v>
      </c>
      <c r="E6" s="7">
        <v>3</v>
      </c>
      <c r="F6" s="7">
        <v>2.75</v>
      </c>
      <c r="G6" s="7">
        <v>1.5</v>
      </c>
      <c r="H6">
        <v>25</v>
      </c>
      <c r="I6" s="8">
        <v>1975</v>
      </c>
      <c r="J6" s="15">
        <v>168</v>
      </c>
      <c r="K6" s="15">
        <v>325</v>
      </c>
      <c r="L6" s="15">
        <v>676</v>
      </c>
      <c r="M6" s="14">
        <v>1169</v>
      </c>
      <c r="N6" s="10">
        <f t="shared" si="0"/>
        <v>831</v>
      </c>
      <c r="O6" s="13">
        <f t="shared" si="2"/>
        <v>34.077079107505071</v>
      </c>
      <c r="P6" s="13">
        <f t="shared" si="1"/>
        <v>57.827202737382379</v>
      </c>
      <c r="Q6" s="7">
        <f>M6/Verotussuunnittelun_tiedot!D6*1000</f>
        <v>1.627875466552033</v>
      </c>
    </row>
    <row r="7" spans="1:17" x14ac:dyDescent="0.3">
      <c r="A7" s="3" t="s">
        <v>15</v>
      </c>
      <c r="B7" s="3">
        <v>1005001</v>
      </c>
      <c r="C7" s="6" t="s">
        <v>88</v>
      </c>
      <c r="D7" s="7">
        <v>2.5</v>
      </c>
      <c r="E7" s="7">
        <v>3</v>
      </c>
      <c r="F7" s="7">
        <v>2.75</v>
      </c>
      <c r="G7" s="7">
        <v>1.5</v>
      </c>
      <c r="H7">
        <v>25</v>
      </c>
      <c r="I7" s="8">
        <v>1941</v>
      </c>
      <c r="J7" s="15">
        <v>325</v>
      </c>
      <c r="K7" s="15">
        <v>805</v>
      </c>
      <c r="L7" s="15">
        <v>1127</v>
      </c>
      <c r="M7" s="14">
        <v>2257</v>
      </c>
      <c r="N7" s="10">
        <f t="shared" si="0"/>
        <v>1693.5</v>
      </c>
      <c r="O7" s="13">
        <f t="shared" si="2"/>
        <v>28.761061946902654</v>
      </c>
      <c r="P7" s="13">
        <f t="shared" si="1"/>
        <v>49.93354009747452</v>
      </c>
      <c r="Q7" s="7">
        <f>M7/Verotussuunnittelun_tiedot!D7*1000</f>
        <v>3.1984785615491007</v>
      </c>
    </row>
    <row r="8" spans="1:17" x14ac:dyDescent="0.3">
      <c r="A8" s="3" t="s">
        <v>16</v>
      </c>
      <c r="B8" s="3">
        <v>1045991</v>
      </c>
      <c r="C8" s="6"/>
      <c r="D8" s="7">
        <v>2.5</v>
      </c>
      <c r="E8" s="7">
        <v>3</v>
      </c>
      <c r="F8" s="7">
        <v>2.75</v>
      </c>
      <c r="G8" s="7">
        <v>1.65</v>
      </c>
      <c r="H8">
        <v>25</v>
      </c>
      <c r="I8" s="8">
        <v>1219</v>
      </c>
      <c r="J8" s="15">
        <v>91</v>
      </c>
      <c r="K8" s="15">
        <v>278</v>
      </c>
      <c r="L8" s="15">
        <v>530</v>
      </c>
      <c r="M8" s="14">
        <v>899</v>
      </c>
      <c r="N8" s="10">
        <f t="shared" si="0"/>
        <v>634</v>
      </c>
      <c r="O8" s="13">
        <f t="shared" si="2"/>
        <v>24.661246612466126</v>
      </c>
      <c r="P8" s="13">
        <f t="shared" si="1"/>
        <v>58.954393770856505</v>
      </c>
      <c r="Q8" s="7">
        <f>M8/Verotussuunnittelun_tiedot!D8*1000</f>
        <v>2.0283641570229118</v>
      </c>
    </row>
    <row r="9" spans="1:17" x14ac:dyDescent="0.3">
      <c r="A9" s="3" t="s">
        <v>17</v>
      </c>
      <c r="B9" s="3">
        <v>1099991</v>
      </c>
      <c r="C9" s="6"/>
      <c r="D9" s="7">
        <v>2.5</v>
      </c>
      <c r="E9" s="7">
        <v>3</v>
      </c>
      <c r="F9" s="7">
        <v>2.75</v>
      </c>
      <c r="G9" s="7">
        <v>1.65</v>
      </c>
      <c r="H9">
        <v>25</v>
      </c>
      <c r="I9" s="8">
        <v>1209</v>
      </c>
      <c r="J9" s="15">
        <v>195</v>
      </c>
      <c r="K9" s="15">
        <v>391</v>
      </c>
      <c r="L9" s="15">
        <v>676</v>
      </c>
      <c r="M9" s="14">
        <v>1262</v>
      </c>
      <c r="N9" s="10">
        <f t="shared" si="0"/>
        <v>924</v>
      </c>
      <c r="O9" s="13">
        <f t="shared" si="2"/>
        <v>33.276450511945391</v>
      </c>
      <c r="P9" s="13">
        <f t="shared" si="1"/>
        <v>53.565768621236131</v>
      </c>
      <c r="Q9" s="7">
        <f>M9/Verotussuunnittelun_tiedot!D9*1000</f>
        <v>2.8699109395228808</v>
      </c>
    </row>
    <row r="10" spans="1:17" x14ac:dyDescent="0.3">
      <c r="A10" s="3" t="s">
        <v>18</v>
      </c>
      <c r="B10" s="3">
        <v>1099992</v>
      </c>
      <c r="C10" s="6"/>
      <c r="D10" s="7">
        <v>2.5</v>
      </c>
      <c r="E10" s="7">
        <v>3</v>
      </c>
      <c r="F10" s="7">
        <v>2.75</v>
      </c>
      <c r="G10" s="7">
        <v>1.65</v>
      </c>
      <c r="H10">
        <v>25</v>
      </c>
      <c r="I10" s="8">
        <v>1545</v>
      </c>
      <c r="J10" s="15">
        <v>155</v>
      </c>
      <c r="K10" s="15">
        <v>335</v>
      </c>
      <c r="L10" s="15">
        <v>626</v>
      </c>
      <c r="M10" s="14">
        <v>1116</v>
      </c>
      <c r="N10" s="10">
        <f t="shared" si="0"/>
        <v>803</v>
      </c>
      <c r="O10" s="13">
        <f t="shared" si="2"/>
        <v>31.632653061224492</v>
      </c>
      <c r="P10" s="13">
        <f t="shared" si="1"/>
        <v>56.093189964157709</v>
      </c>
      <c r="Q10" s="7">
        <f>M10/Verotussuunnittelun_tiedot!D10*1000</f>
        <v>1.9858926881246284</v>
      </c>
    </row>
    <row r="11" spans="1:17" x14ac:dyDescent="0.3">
      <c r="A11" s="3" t="s">
        <v>19</v>
      </c>
      <c r="B11" s="3">
        <v>1500991</v>
      </c>
      <c r="C11" s="6"/>
      <c r="D11" s="7">
        <v>2.5</v>
      </c>
      <c r="E11" s="7">
        <v>3</v>
      </c>
      <c r="F11" s="7">
        <v>2.75</v>
      </c>
      <c r="G11" s="7">
        <v>1.5</v>
      </c>
      <c r="H11">
        <v>25</v>
      </c>
      <c r="I11" s="8">
        <v>529</v>
      </c>
      <c r="J11" s="15">
        <v>64</v>
      </c>
      <c r="K11" s="15">
        <v>97</v>
      </c>
      <c r="L11" s="15">
        <v>215</v>
      </c>
      <c r="M11" s="14">
        <v>376</v>
      </c>
      <c r="N11" s="10">
        <f t="shared" si="0"/>
        <v>268.5</v>
      </c>
      <c r="O11" s="13">
        <f t="shared" si="2"/>
        <v>39.751552795031053</v>
      </c>
      <c r="P11" s="13">
        <f t="shared" si="1"/>
        <v>57.180851063829785</v>
      </c>
      <c r="Q11" s="7">
        <f>M11/Verotussuunnittelun_tiedot!D11*1000</f>
        <v>1.9560818016761956</v>
      </c>
    </row>
    <row r="12" spans="1:17" x14ac:dyDescent="0.3">
      <c r="A12" s="3" t="s">
        <v>20</v>
      </c>
      <c r="B12" s="3">
        <v>1599991</v>
      </c>
      <c r="C12" s="6" t="s">
        <v>88</v>
      </c>
      <c r="D12" s="7">
        <v>2.5</v>
      </c>
      <c r="E12" s="7">
        <v>3</v>
      </c>
      <c r="F12" s="7">
        <v>2.75</v>
      </c>
      <c r="G12" s="7">
        <v>1.5</v>
      </c>
      <c r="H12">
        <v>25</v>
      </c>
      <c r="I12" s="8">
        <v>998</v>
      </c>
      <c r="J12" s="15">
        <v>263</v>
      </c>
      <c r="K12" s="15">
        <v>486</v>
      </c>
      <c r="L12" s="15">
        <v>647</v>
      </c>
      <c r="M12" s="14">
        <v>1396</v>
      </c>
      <c r="N12" s="10">
        <f t="shared" si="0"/>
        <v>1072.5</v>
      </c>
      <c r="O12" s="13">
        <f t="shared" si="2"/>
        <v>35.113484646194927</v>
      </c>
      <c r="P12" s="13">
        <f t="shared" si="1"/>
        <v>46.346704871060176</v>
      </c>
      <c r="Q12" s="7">
        <f>M12/Verotussuunnittelun_tiedot!D12*1000</f>
        <v>3.848232969157074</v>
      </c>
    </row>
    <row r="13" spans="1:17" x14ac:dyDescent="0.3">
      <c r="A13" s="3" t="s">
        <v>21</v>
      </c>
      <c r="B13" s="3">
        <v>1599992</v>
      </c>
      <c r="C13" s="6" t="s">
        <v>88</v>
      </c>
      <c r="D13" s="7">
        <v>2.5</v>
      </c>
      <c r="E13" s="7">
        <v>3</v>
      </c>
      <c r="F13" s="7">
        <v>2.75</v>
      </c>
      <c r="G13" s="7">
        <v>1.5</v>
      </c>
      <c r="H13">
        <v>25</v>
      </c>
      <c r="I13" s="8">
        <v>398</v>
      </c>
      <c r="J13" s="15">
        <v>93</v>
      </c>
      <c r="K13" s="15">
        <v>189</v>
      </c>
      <c r="L13" s="15">
        <v>230</v>
      </c>
      <c r="M13" s="14">
        <v>512</v>
      </c>
      <c r="N13" s="10">
        <f t="shared" si="0"/>
        <v>397</v>
      </c>
      <c r="O13" s="13">
        <f t="shared" si="2"/>
        <v>32.978723404255319</v>
      </c>
      <c r="P13" s="13">
        <f t="shared" si="1"/>
        <v>44.921875</v>
      </c>
      <c r="Q13" s="7">
        <f>M13/Verotussuunnittelun_tiedot!D13*1000</f>
        <v>3.5344860912449678</v>
      </c>
    </row>
    <row r="14" spans="1:17" x14ac:dyDescent="0.3">
      <c r="A14" s="3" t="s">
        <v>22</v>
      </c>
      <c r="B14" s="3">
        <v>1599993</v>
      </c>
      <c r="C14" s="6"/>
      <c r="D14" s="7">
        <v>2.5</v>
      </c>
      <c r="E14" s="7">
        <v>3</v>
      </c>
      <c r="F14" s="7">
        <v>2.75</v>
      </c>
      <c r="G14" s="7">
        <v>1.5</v>
      </c>
      <c r="H14">
        <v>25</v>
      </c>
      <c r="I14" s="8">
        <v>538</v>
      </c>
      <c r="J14" s="15">
        <v>49</v>
      </c>
      <c r="K14" s="15">
        <v>185</v>
      </c>
      <c r="L14" s="15">
        <v>266</v>
      </c>
      <c r="M14" s="14">
        <v>500</v>
      </c>
      <c r="N14" s="10">
        <f t="shared" si="0"/>
        <v>367</v>
      </c>
      <c r="O14" s="13">
        <f t="shared" si="2"/>
        <v>20.94017094017094</v>
      </c>
      <c r="P14" s="13">
        <f t="shared" si="1"/>
        <v>53.2</v>
      </c>
      <c r="Q14" s="7">
        <f>M14/Verotussuunnittelun_tiedot!D14*1000</f>
        <v>2.5576965180542683</v>
      </c>
    </row>
    <row r="15" spans="1:17" x14ac:dyDescent="0.3">
      <c r="A15" s="3" t="s">
        <v>23</v>
      </c>
      <c r="B15" s="3">
        <v>2099991</v>
      </c>
      <c r="C15" s="6"/>
      <c r="D15" s="7">
        <v>0.5</v>
      </c>
      <c r="E15" s="7">
        <v>1</v>
      </c>
      <c r="F15" s="7">
        <v>0.75</v>
      </c>
      <c r="G15" s="7">
        <v>1.05</v>
      </c>
      <c r="H15">
        <v>25</v>
      </c>
      <c r="I15" s="8">
        <v>386</v>
      </c>
      <c r="J15" s="15">
        <v>77</v>
      </c>
      <c r="K15" s="15">
        <v>50</v>
      </c>
      <c r="L15" s="15">
        <v>9</v>
      </c>
      <c r="M15" s="14">
        <v>136</v>
      </c>
      <c r="N15" s="10">
        <f t="shared" ref="N15:N30" si="3">J15+K15+L15*0.5</f>
        <v>131.5</v>
      </c>
      <c r="O15" s="13">
        <f t="shared" ref="O15:O30" si="4">J15/(J15+K15)*100</f>
        <v>60.629921259842526</v>
      </c>
      <c r="P15" s="13">
        <f t="shared" ref="P15:P30" si="5">L15/M15*100</f>
        <v>6.6176470588235299</v>
      </c>
      <c r="Q15" s="7">
        <f>M15/Verotussuunnittelun_tiedot!D15*1000</f>
        <v>0.26456961526909067</v>
      </c>
    </row>
    <row r="16" spans="1:17" x14ac:dyDescent="0.3">
      <c r="A16" s="3" t="s">
        <v>24</v>
      </c>
      <c r="B16" s="3">
        <v>2099992</v>
      </c>
      <c r="C16" s="6"/>
      <c r="D16" s="7">
        <v>0.9</v>
      </c>
      <c r="E16" s="7">
        <v>1.4</v>
      </c>
      <c r="F16" s="7">
        <v>1.1499999999999999</v>
      </c>
      <c r="G16" s="7">
        <v>1.29</v>
      </c>
      <c r="H16">
        <v>25</v>
      </c>
      <c r="I16" s="8">
        <v>1728</v>
      </c>
      <c r="J16" s="15">
        <v>1157</v>
      </c>
      <c r="K16" s="15">
        <v>1411</v>
      </c>
      <c r="L16" s="15">
        <v>547</v>
      </c>
      <c r="M16" s="14">
        <v>3115</v>
      </c>
      <c r="N16" s="10">
        <f t="shared" si="3"/>
        <v>2841.5</v>
      </c>
      <c r="O16" s="13">
        <f t="shared" si="4"/>
        <v>45.054517133956381</v>
      </c>
      <c r="P16" s="13">
        <f t="shared" si="5"/>
        <v>17.56019261637239</v>
      </c>
      <c r="Q16" s="7">
        <f>M16/Verotussuunnittelun_tiedot!D16*1000</f>
        <v>2.0732292525659126</v>
      </c>
    </row>
    <row r="17" spans="1:17" x14ac:dyDescent="0.3">
      <c r="A17" s="3" t="s">
        <v>25</v>
      </c>
      <c r="B17" s="3">
        <v>2099993</v>
      </c>
      <c r="C17" s="6"/>
      <c r="D17" s="7">
        <v>0.4</v>
      </c>
      <c r="E17" s="7">
        <v>0.9</v>
      </c>
      <c r="F17" s="7">
        <v>0.65</v>
      </c>
      <c r="G17" s="7">
        <v>1.01</v>
      </c>
      <c r="H17">
        <v>25</v>
      </c>
      <c r="I17" s="8">
        <v>516</v>
      </c>
      <c r="J17" s="15">
        <v>114</v>
      </c>
      <c r="K17" s="15">
        <v>104</v>
      </c>
      <c r="L17" s="15">
        <v>35</v>
      </c>
      <c r="M17" s="14">
        <v>253</v>
      </c>
      <c r="N17" s="10">
        <f t="shared" si="3"/>
        <v>235.5</v>
      </c>
      <c r="O17" s="13">
        <f t="shared" si="4"/>
        <v>52.293577981651374</v>
      </c>
      <c r="P17" s="13">
        <f t="shared" si="5"/>
        <v>13.83399209486166</v>
      </c>
      <c r="Q17" s="7">
        <f>M17/Verotussuunnittelun_tiedot!D17*1000</f>
        <v>0.31848055820956023</v>
      </c>
    </row>
    <row r="18" spans="1:17" x14ac:dyDescent="0.3">
      <c r="A18" s="3" t="s">
        <v>26</v>
      </c>
      <c r="B18" s="3">
        <v>2099994</v>
      </c>
      <c r="C18" s="6"/>
      <c r="D18" s="7">
        <v>1.4</v>
      </c>
      <c r="E18" s="7">
        <v>1.9</v>
      </c>
      <c r="F18" s="7">
        <v>1.65</v>
      </c>
      <c r="G18" s="7">
        <v>1.36</v>
      </c>
      <c r="H18">
        <v>25</v>
      </c>
      <c r="I18" s="8">
        <v>1928</v>
      </c>
      <c r="J18" s="15">
        <v>288</v>
      </c>
      <c r="K18" s="15">
        <v>205</v>
      </c>
      <c r="L18" s="15">
        <v>254</v>
      </c>
      <c r="M18" s="14">
        <v>747</v>
      </c>
      <c r="N18" s="10">
        <f t="shared" si="3"/>
        <v>620</v>
      </c>
      <c r="O18" s="13">
        <f t="shared" si="4"/>
        <v>58.417849898580123</v>
      </c>
      <c r="P18" s="13">
        <f t="shared" si="5"/>
        <v>34.002677376171356</v>
      </c>
      <c r="Q18" s="7">
        <f>M18/Verotussuunnittelun_tiedot!D18*1000</f>
        <v>0.63937633845347963</v>
      </c>
    </row>
    <row r="19" spans="1:17" x14ac:dyDescent="0.3">
      <c r="A19" s="3" t="s">
        <v>27</v>
      </c>
      <c r="B19" s="3">
        <v>2099995</v>
      </c>
      <c r="C19" s="6"/>
      <c r="D19" s="7">
        <v>1.5</v>
      </c>
      <c r="E19" s="7">
        <v>2</v>
      </c>
      <c r="F19" s="7">
        <v>1.75</v>
      </c>
      <c r="G19" s="7">
        <v>1.5</v>
      </c>
      <c r="H19">
        <v>25</v>
      </c>
      <c r="I19" s="8">
        <v>2499</v>
      </c>
      <c r="J19" s="15">
        <v>840</v>
      </c>
      <c r="K19" s="15">
        <v>1062</v>
      </c>
      <c r="L19" s="15">
        <v>849</v>
      </c>
      <c r="M19" s="14">
        <v>2751</v>
      </c>
      <c r="N19" s="10">
        <f t="shared" si="3"/>
        <v>2326.5</v>
      </c>
      <c r="O19" s="13">
        <f t="shared" si="4"/>
        <v>44.164037854889585</v>
      </c>
      <c r="P19" s="13">
        <f t="shared" si="5"/>
        <v>30.861504907306436</v>
      </c>
      <c r="Q19" s="7">
        <f>M19/Verotussuunnittelun_tiedot!D19*1000</f>
        <v>1.9261050598940959</v>
      </c>
    </row>
    <row r="20" spans="1:17" x14ac:dyDescent="0.3">
      <c r="A20" s="3" t="s">
        <v>28</v>
      </c>
      <c r="B20" s="3">
        <v>2099996</v>
      </c>
      <c r="C20" s="6"/>
      <c r="D20" s="7">
        <v>1.7</v>
      </c>
      <c r="E20" s="7">
        <v>2.2000000000000002</v>
      </c>
      <c r="F20" s="7">
        <v>1.95</v>
      </c>
      <c r="G20" s="7">
        <v>1.5</v>
      </c>
      <c r="H20">
        <v>25</v>
      </c>
      <c r="I20" s="8">
        <v>3411</v>
      </c>
      <c r="J20" s="15">
        <v>587</v>
      </c>
      <c r="K20" s="15">
        <v>678</v>
      </c>
      <c r="L20" s="15">
        <v>659</v>
      </c>
      <c r="M20" s="14">
        <v>1924</v>
      </c>
      <c r="N20" s="10">
        <f t="shared" si="3"/>
        <v>1594.5</v>
      </c>
      <c r="O20" s="13">
        <f t="shared" si="4"/>
        <v>46.403162055335969</v>
      </c>
      <c r="P20" s="13">
        <f t="shared" si="5"/>
        <v>34.25155925155925</v>
      </c>
      <c r="Q20" s="7">
        <f>M20/Verotussuunnittelun_tiedot!D20*1000</f>
        <v>1.0998911542225758</v>
      </c>
    </row>
    <row r="21" spans="1:17" x14ac:dyDescent="0.3">
      <c r="A21" s="3" t="s">
        <v>29</v>
      </c>
      <c r="B21" s="3">
        <v>2099997</v>
      </c>
      <c r="C21" s="6"/>
      <c r="D21" s="7">
        <v>1.8</v>
      </c>
      <c r="E21" s="7">
        <v>2.2999999999999998</v>
      </c>
      <c r="F21" s="7">
        <v>2.0499999999999998</v>
      </c>
      <c r="G21" s="7">
        <v>1.37</v>
      </c>
      <c r="H21">
        <v>25</v>
      </c>
      <c r="I21" s="8">
        <v>1552</v>
      </c>
      <c r="J21" s="15">
        <v>171</v>
      </c>
      <c r="K21" s="15">
        <v>308</v>
      </c>
      <c r="L21" s="15">
        <v>394</v>
      </c>
      <c r="M21" s="14">
        <v>873</v>
      </c>
      <c r="N21" s="10">
        <f t="shared" si="3"/>
        <v>676</v>
      </c>
      <c r="O21" s="13">
        <f t="shared" si="4"/>
        <v>35.699373695198325</v>
      </c>
      <c r="P21" s="13">
        <f t="shared" si="5"/>
        <v>45.131729667812145</v>
      </c>
      <c r="Q21" s="7">
        <f>M21/Verotussuunnittelun_tiedot!D21*1000</f>
        <v>1.1529306361007543</v>
      </c>
    </row>
    <row r="22" spans="1:17" x14ac:dyDescent="0.3">
      <c r="A22" s="3" t="s">
        <v>30</v>
      </c>
      <c r="B22" s="3">
        <v>2099998</v>
      </c>
      <c r="C22" s="6" t="s">
        <v>88</v>
      </c>
      <c r="D22" s="7">
        <v>2.2000000000000002</v>
      </c>
      <c r="E22" s="7">
        <v>2.7</v>
      </c>
      <c r="F22" s="7">
        <v>2.4500000000000002</v>
      </c>
      <c r="G22" s="7">
        <v>1.5</v>
      </c>
      <c r="H22">
        <v>25</v>
      </c>
      <c r="I22" s="8">
        <v>1697</v>
      </c>
      <c r="J22" s="15">
        <v>507</v>
      </c>
      <c r="K22" s="15">
        <v>938</v>
      </c>
      <c r="L22" s="15">
        <v>1090</v>
      </c>
      <c r="M22" s="14">
        <v>2535</v>
      </c>
      <c r="N22" s="10">
        <f t="shared" si="3"/>
        <v>1990</v>
      </c>
      <c r="O22" s="13">
        <f t="shared" si="4"/>
        <v>35.086505190311421</v>
      </c>
      <c r="P22" s="13">
        <f t="shared" si="5"/>
        <v>42.998027613412226</v>
      </c>
      <c r="Q22" s="7">
        <f>M22/Verotussuunnittelun_tiedot!D22*1000</f>
        <v>3.6588333474298245</v>
      </c>
    </row>
    <row r="23" spans="1:17" x14ac:dyDescent="0.3">
      <c r="A23" s="3" t="s">
        <v>31</v>
      </c>
      <c r="B23" s="3">
        <v>2099999</v>
      </c>
      <c r="C23" s="6"/>
      <c r="D23" s="7">
        <v>2</v>
      </c>
      <c r="E23" s="7">
        <v>2.5</v>
      </c>
      <c r="F23" s="7">
        <v>2.25</v>
      </c>
      <c r="G23" s="7">
        <v>1.5</v>
      </c>
      <c r="H23">
        <v>25</v>
      </c>
      <c r="I23" s="8">
        <v>1459</v>
      </c>
      <c r="J23" s="15">
        <v>118</v>
      </c>
      <c r="K23" s="15">
        <v>259</v>
      </c>
      <c r="L23" s="15">
        <v>381</v>
      </c>
      <c r="M23" s="14">
        <v>758</v>
      </c>
      <c r="N23" s="10">
        <f t="shared" si="3"/>
        <v>567.5</v>
      </c>
      <c r="O23" s="13">
        <f t="shared" si="4"/>
        <v>31.299734748010611</v>
      </c>
      <c r="P23" s="13">
        <f t="shared" si="5"/>
        <v>50.263852242744065</v>
      </c>
      <c r="Q23" s="7">
        <f>M23/Verotussuunnittelun_tiedot!D23*1000</f>
        <v>1.1686765693761412</v>
      </c>
    </row>
    <row r="24" spans="1:17" x14ac:dyDescent="0.3">
      <c r="A24" s="3" t="s">
        <v>32</v>
      </c>
      <c r="B24" s="3">
        <v>2599991</v>
      </c>
      <c r="C24" s="6"/>
      <c r="D24" s="7">
        <v>2</v>
      </c>
      <c r="E24" s="7">
        <v>2.5</v>
      </c>
      <c r="F24" s="7">
        <v>2.25</v>
      </c>
      <c r="G24" s="7">
        <v>1.5</v>
      </c>
      <c r="H24">
        <v>25</v>
      </c>
      <c r="I24" s="8">
        <v>1667</v>
      </c>
      <c r="J24" s="15">
        <v>223</v>
      </c>
      <c r="K24" s="15">
        <v>205</v>
      </c>
      <c r="L24" s="15">
        <v>325</v>
      </c>
      <c r="M24" s="14">
        <v>753</v>
      </c>
      <c r="N24" s="10">
        <f t="shared" si="3"/>
        <v>590.5</v>
      </c>
      <c r="O24" s="13">
        <f t="shared" si="4"/>
        <v>52.10280373831776</v>
      </c>
      <c r="P24" s="13">
        <f t="shared" si="5"/>
        <v>43.160690571049138</v>
      </c>
      <c r="Q24" s="7">
        <f>M24/Verotussuunnittelun_tiedot!D24*1000</f>
        <v>1.016418328087688</v>
      </c>
    </row>
    <row r="25" spans="1:17" x14ac:dyDescent="0.3">
      <c r="A25" s="3" t="s">
        <v>33</v>
      </c>
      <c r="B25" s="3">
        <v>2599992</v>
      </c>
      <c r="C25" s="6" t="s">
        <v>88</v>
      </c>
      <c r="D25" s="7">
        <v>2.2999999999999998</v>
      </c>
      <c r="E25" s="7">
        <v>2.8</v>
      </c>
      <c r="F25" s="7">
        <v>2.5499999999999998</v>
      </c>
      <c r="G25" s="7">
        <v>1.5</v>
      </c>
      <c r="H25">
        <v>25</v>
      </c>
      <c r="I25" s="8">
        <v>2026</v>
      </c>
      <c r="J25" s="15">
        <v>494</v>
      </c>
      <c r="K25" s="15">
        <v>576</v>
      </c>
      <c r="L25" s="15">
        <v>761</v>
      </c>
      <c r="M25" s="14">
        <v>1831</v>
      </c>
      <c r="N25" s="10">
        <f t="shared" si="3"/>
        <v>1450.5</v>
      </c>
      <c r="O25" s="13">
        <f t="shared" si="4"/>
        <v>46.168224299065422</v>
      </c>
      <c r="P25" s="13">
        <f t="shared" si="5"/>
        <v>41.561987984707812</v>
      </c>
      <c r="Q25" s="7">
        <f>M25/Verotussuunnittelun_tiedot!D25*1000</f>
        <v>2.3047060562036119</v>
      </c>
    </row>
    <row r="26" spans="1:17" x14ac:dyDescent="0.3">
      <c r="A26" s="3" t="s">
        <v>34</v>
      </c>
      <c r="B26" s="3">
        <v>2599993</v>
      </c>
      <c r="C26" s="6"/>
      <c r="D26" s="7">
        <v>2.5</v>
      </c>
      <c r="E26" s="7">
        <v>3</v>
      </c>
      <c r="F26" s="7">
        <v>2.75</v>
      </c>
      <c r="G26" s="7">
        <v>1.5</v>
      </c>
      <c r="H26">
        <v>25</v>
      </c>
      <c r="I26" s="8">
        <v>2137</v>
      </c>
      <c r="J26" s="15">
        <v>268</v>
      </c>
      <c r="K26" s="15">
        <v>303</v>
      </c>
      <c r="L26" s="15">
        <v>567</v>
      </c>
      <c r="M26" s="14">
        <v>1138</v>
      </c>
      <c r="N26" s="10">
        <f t="shared" si="3"/>
        <v>854.5</v>
      </c>
      <c r="O26" s="13">
        <f t="shared" si="4"/>
        <v>46.935201401050783</v>
      </c>
      <c r="P26" s="13">
        <f t="shared" si="5"/>
        <v>49.824253075571178</v>
      </c>
      <c r="Q26" s="7">
        <f>M26/Verotussuunnittelun_tiedot!D26*1000</f>
        <v>1.4643061228455045</v>
      </c>
    </row>
    <row r="27" spans="1:17" x14ac:dyDescent="0.3">
      <c r="A27" s="3" t="s">
        <v>35</v>
      </c>
      <c r="B27" s="3">
        <v>2599994</v>
      </c>
      <c r="C27" s="6" t="s">
        <v>88</v>
      </c>
      <c r="D27" s="7">
        <v>2.6</v>
      </c>
      <c r="E27" s="7">
        <v>3.1</v>
      </c>
      <c r="F27" s="7">
        <v>2.85</v>
      </c>
      <c r="G27" s="7">
        <v>1.5</v>
      </c>
      <c r="H27">
        <v>25</v>
      </c>
      <c r="I27" s="8">
        <v>2282</v>
      </c>
      <c r="J27" s="15">
        <v>98</v>
      </c>
      <c r="K27" s="15">
        <v>381</v>
      </c>
      <c r="L27" s="15">
        <v>896</v>
      </c>
      <c r="M27" s="14">
        <v>1375</v>
      </c>
      <c r="N27" s="10">
        <f t="shared" si="3"/>
        <v>927</v>
      </c>
      <c r="O27" s="13">
        <f t="shared" si="4"/>
        <v>20.45929018789144</v>
      </c>
      <c r="P27" s="13">
        <f t="shared" si="5"/>
        <v>65.163636363636371</v>
      </c>
      <c r="Q27" s="7">
        <f>M27/Verotussuunnittelun_tiedot!D27*1000</f>
        <v>1.7168678835826225</v>
      </c>
    </row>
    <row r="28" spans="1:17" x14ac:dyDescent="0.3">
      <c r="A28" s="3" t="s">
        <v>36</v>
      </c>
      <c r="B28" s="3">
        <v>2599995</v>
      </c>
      <c r="C28" s="6"/>
      <c r="D28" s="7">
        <v>2.6</v>
      </c>
      <c r="E28" s="7">
        <v>3.1</v>
      </c>
      <c r="F28" s="7">
        <v>2.85</v>
      </c>
      <c r="G28" s="7">
        <v>1.5</v>
      </c>
      <c r="H28">
        <v>25</v>
      </c>
      <c r="I28" s="8">
        <v>1521</v>
      </c>
      <c r="J28" s="15">
        <v>56</v>
      </c>
      <c r="K28" s="15">
        <v>324</v>
      </c>
      <c r="L28" s="15">
        <v>661</v>
      </c>
      <c r="M28" s="14">
        <v>1041</v>
      </c>
      <c r="N28" s="10">
        <f t="shared" si="3"/>
        <v>710.5</v>
      </c>
      <c r="O28" s="13">
        <f t="shared" si="4"/>
        <v>14.736842105263156</v>
      </c>
      <c r="P28" s="13">
        <f t="shared" si="5"/>
        <v>63.496637848222861</v>
      </c>
      <c r="Q28" s="7">
        <f>M28/Verotussuunnittelun_tiedot!D28*1000</f>
        <v>1.9510783503210847</v>
      </c>
    </row>
    <row r="29" spans="1:17" x14ac:dyDescent="0.3">
      <c r="A29" s="3" t="s">
        <v>37</v>
      </c>
      <c r="B29" s="3">
        <v>3099991</v>
      </c>
      <c r="C29" s="6"/>
      <c r="D29" s="7">
        <v>3</v>
      </c>
      <c r="E29" s="7">
        <v>3.5</v>
      </c>
      <c r="F29" s="7">
        <v>3.25</v>
      </c>
      <c r="G29" s="7">
        <v>1.5</v>
      </c>
      <c r="H29">
        <v>25</v>
      </c>
      <c r="I29" s="8">
        <v>2177</v>
      </c>
      <c r="J29" s="15">
        <v>165</v>
      </c>
      <c r="K29" s="15">
        <v>204</v>
      </c>
      <c r="L29" s="15">
        <v>709</v>
      </c>
      <c r="M29" s="14">
        <v>1078</v>
      </c>
      <c r="N29" s="10">
        <f t="shared" si="3"/>
        <v>723.5</v>
      </c>
      <c r="O29" s="13">
        <f t="shared" si="4"/>
        <v>44.715447154471541</v>
      </c>
      <c r="P29" s="13">
        <f t="shared" si="5"/>
        <v>65.769944341372906</v>
      </c>
      <c r="Q29" s="7">
        <f>M29/Verotussuunnittelun_tiedot!D29*1000</f>
        <v>1.6096903959121629</v>
      </c>
    </row>
    <row r="30" spans="1:17" x14ac:dyDescent="0.3">
      <c r="A30" s="3" t="s">
        <v>38</v>
      </c>
      <c r="B30" s="3">
        <v>3599991</v>
      </c>
      <c r="C30" s="6"/>
      <c r="D30" s="7">
        <v>2.5</v>
      </c>
      <c r="E30" s="7">
        <v>3</v>
      </c>
      <c r="F30" s="7">
        <v>2.75</v>
      </c>
      <c r="G30" s="7">
        <v>1.5</v>
      </c>
      <c r="H30">
        <v>25</v>
      </c>
      <c r="I30" s="8">
        <v>1264</v>
      </c>
      <c r="J30" s="15">
        <v>126</v>
      </c>
      <c r="K30" s="15">
        <v>444</v>
      </c>
      <c r="L30" s="15">
        <v>652</v>
      </c>
      <c r="M30" s="14">
        <v>1222</v>
      </c>
      <c r="N30" s="10">
        <f t="shared" si="3"/>
        <v>896</v>
      </c>
      <c r="O30" s="13">
        <f t="shared" si="4"/>
        <v>22.105263157894736</v>
      </c>
      <c r="P30" s="13">
        <f t="shared" si="5"/>
        <v>53.35515548281505</v>
      </c>
      <c r="Q30" s="7">
        <f>M30/Verotussuunnittelun_tiedot!D30*1000</f>
        <v>2.658861537283244</v>
      </c>
    </row>
    <row r="31" spans="1:17" x14ac:dyDescent="0.3">
      <c r="A31" s="3" t="s">
        <v>39</v>
      </c>
      <c r="B31" s="3">
        <v>3599992</v>
      </c>
      <c r="C31" s="6"/>
      <c r="D31" s="7">
        <v>2.5</v>
      </c>
      <c r="E31" s="7">
        <v>3</v>
      </c>
      <c r="F31" s="7">
        <v>2.75</v>
      </c>
      <c r="G31" s="7">
        <v>1.5</v>
      </c>
      <c r="H31">
        <v>25</v>
      </c>
      <c r="I31" s="8">
        <v>809</v>
      </c>
      <c r="J31" s="15">
        <v>77</v>
      </c>
      <c r="K31" s="15">
        <v>222</v>
      </c>
      <c r="L31" s="15">
        <v>408</v>
      </c>
      <c r="M31" s="14">
        <v>707</v>
      </c>
      <c r="N31" s="10">
        <f t="shared" ref="N31:N60" si="6">J31+K31+L31*0.5</f>
        <v>503</v>
      </c>
      <c r="O31" s="13">
        <f t="shared" ref="O31:O60" si="7">J31/(J31+K31)*100</f>
        <v>25.752508361204011</v>
      </c>
      <c r="P31" s="13">
        <f t="shared" ref="P31:P60" si="8">L31/M31*100</f>
        <v>57.708628005657715</v>
      </c>
      <c r="Q31" s="7">
        <f>M31/Verotussuunnittelun_tiedot!D31*1000</f>
        <v>2.4025922168925682</v>
      </c>
    </row>
    <row r="32" spans="1:17" x14ac:dyDescent="0.3">
      <c r="A32" s="3" t="s">
        <v>40</v>
      </c>
      <c r="B32" s="3">
        <v>4099991</v>
      </c>
      <c r="C32" s="6"/>
      <c r="D32" s="7">
        <v>2.2000000000000002</v>
      </c>
      <c r="E32" s="7">
        <v>3</v>
      </c>
      <c r="F32" s="7">
        <v>2.6</v>
      </c>
      <c r="G32" s="7">
        <v>1.5</v>
      </c>
      <c r="H32">
        <v>25</v>
      </c>
      <c r="I32" s="8">
        <v>1487</v>
      </c>
      <c r="J32" s="15">
        <v>127</v>
      </c>
      <c r="K32" s="15">
        <v>5</v>
      </c>
      <c r="L32" s="15">
        <v>10</v>
      </c>
      <c r="M32" s="14">
        <v>142</v>
      </c>
      <c r="N32" s="10">
        <f t="shared" si="6"/>
        <v>137</v>
      </c>
      <c r="O32" s="13">
        <f t="shared" si="7"/>
        <v>96.212121212121218</v>
      </c>
      <c r="P32" s="13">
        <f t="shared" si="8"/>
        <v>7.042253521126761</v>
      </c>
      <c r="Q32" s="7">
        <f>M32/Verotussuunnittelun_tiedot!D32*1000</f>
        <v>0.24830132169744379</v>
      </c>
    </row>
    <row r="33" spans="1:17" x14ac:dyDescent="0.3">
      <c r="A33" s="3" t="s">
        <v>41</v>
      </c>
      <c r="B33" s="3">
        <v>4099992</v>
      </c>
      <c r="C33" s="6"/>
      <c r="D33" s="7">
        <v>2.2000000000000002</v>
      </c>
      <c r="E33" s="7">
        <v>3</v>
      </c>
      <c r="F33" s="7">
        <v>2.6</v>
      </c>
      <c r="G33" s="7">
        <v>1.6</v>
      </c>
      <c r="H33">
        <v>25</v>
      </c>
      <c r="I33" s="8">
        <v>928</v>
      </c>
      <c r="J33" s="15">
        <v>110</v>
      </c>
      <c r="K33" s="15">
        <v>188</v>
      </c>
      <c r="L33" s="15">
        <v>263</v>
      </c>
      <c r="M33" s="14">
        <v>561</v>
      </c>
      <c r="N33" s="10">
        <f t="shared" si="6"/>
        <v>429.5</v>
      </c>
      <c r="O33" s="13">
        <f t="shared" si="7"/>
        <v>36.912751677852349</v>
      </c>
      <c r="P33" s="13">
        <f t="shared" si="8"/>
        <v>46.880570409982177</v>
      </c>
      <c r="Q33" s="7">
        <f>M33/Verotussuunnittelun_tiedot!D33*1000</f>
        <v>1.5719463890626155</v>
      </c>
    </row>
    <row r="34" spans="1:17" x14ac:dyDescent="0.3">
      <c r="A34" s="3" t="s">
        <v>42</v>
      </c>
      <c r="B34" s="3">
        <v>4099993</v>
      </c>
      <c r="C34" s="6"/>
      <c r="D34" s="7">
        <v>2.2000000000000002</v>
      </c>
      <c r="E34" s="7">
        <v>3</v>
      </c>
      <c r="F34" s="7">
        <v>2.6</v>
      </c>
      <c r="G34" s="7">
        <v>1.5</v>
      </c>
      <c r="H34">
        <v>25</v>
      </c>
      <c r="I34" s="8">
        <v>1545</v>
      </c>
      <c r="J34" s="15">
        <v>135</v>
      </c>
      <c r="K34" s="15">
        <v>92</v>
      </c>
      <c r="L34" s="15">
        <v>147</v>
      </c>
      <c r="M34" s="14">
        <v>373</v>
      </c>
      <c r="N34" s="10">
        <f t="shared" si="6"/>
        <v>300.5</v>
      </c>
      <c r="O34" s="13">
        <f t="shared" si="7"/>
        <v>59.471365638766514</v>
      </c>
      <c r="P34" s="13">
        <f t="shared" si="8"/>
        <v>39.410187667560322</v>
      </c>
      <c r="Q34" s="7">
        <f>M34/Verotussuunnittelun_tiedot!D34*1000</f>
        <v>0.62768828965879331</v>
      </c>
    </row>
    <row r="35" spans="1:17" x14ac:dyDescent="0.3">
      <c r="A35" s="3" t="s">
        <v>43</v>
      </c>
      <c r="B35" s="3">
        <v>4099994</v>
      </c>
      <c r="C35" s="6"/>
      <c r="D35" s="7">
        <v>2.2000000000000002</v>
      </c>
      <c r="E35" s="7">
        <v>3</v>
      </c>
      <c r="F35" s="7">
        <v>2.6</v>
      </c>
      <c r="G35" s="7">
        <v>1.6</v>
      </c>
      <c r="H35">
        <v>25</v>
      </c>
      <c r="I35" s="8">
        <v>654</v>
      </c>
      <c r="J35" s="15">
        <v>106</v>
      </c>
      <c r="K35" s="15">
        <v>139</v>
      </c>
      <c r="L35" s="15">
        <v>243</v>
      </c>
      <c r="M35" s="14">
        <v>488</v>
      </c>
      <c r="N35" s="10">
        <f t="shared" si="6"/>
        <v>366.5</v>
      </c>
      <c r="O35" s="13">
        <f t="shared" si="7"/>
        <v>43.265306122448983</v>
      </c>
      <c r="P35" s="13">
        <f t="shared" si="8"/>
        <v>49.795081967213115</v>
      </c>
      <c r="Q35" s="7">
        <f>M35/Verotussuunnittelun_tiedot!D35*1000</f>
        <v>1.9391010994862177</v>
      </c>
    </row>
    <row r="36" spans="1:17" x14ac:dyDescent="0.3">
      <c r="A36" s="3" t="s">
        <v>44</v>
      </c>
      <c r="B36" s="3">
        <v>4505991</v>
      </c>
      <c r="C36" s="6"/>
      <c r="D36" s="7">
        <v>2.5</v>
      </c>
      <c r="E36" s="7">
        <v>3.5</v>
      </c>
      <c r="F36" s="7">
        <v>3</v>
      </c>
      <c r="G36" s="7">
        <v>1.7</v>
      </c>
      <c r="H36">
        <v>25</v>
      </c>
      <c r="I36" s="8">
        <v>1478</v>
      </c>
      <c r="J36" s="15">
        <v>241</v>
      </c>
      <c r="K36" s="15">
        <v>372</v>
      </c>
      <c r="L36" s="15">
        <v>586</v>
      </c>
      <c r="M36" s="14">
        <v>1199</v>
      </c>
      <c r="N36" s="10">
        <f t="shared" si="6"/>
        <v>906</v>
      </c>
      <c r="O36" s="13">
        <f t="shared" si="7"/>
        <v>39.314845024469818</v>
      </c>
      <c r="P36" s="13">
        <f t="shared" si="8"/>
        <v>48.874061718098417</v>
      </c>
      <c r="Q36" s="7">
        <f>M36/Verotussuunnittelun_tiedot!D36*1000</f>
        <v>2.4331581621802396</v>
      </c>
    </row>
    <row r="37" spans="1:17" x14ac:dyDescent="0.3">
      <c r="A37" s="3" t="s">
        <v>45</v>
      </c>
      <c r="B37" s="3">
        <v>4599991</v>
      </c>
      <c r="C37" s="6"/>
      <c r="D37" s="7">
        <v>2.5</v>
      </c>
      <c r="E37" s="7">
        <v>3.5</v>
      </c>
      <c r="F37" s="7">
        <v>3</v>
      </c>
      <c r="G37" s="7">
        <v>1.7</v>
      </c>
      <c r="H37">
        <v>25</v>
      </c>
      <c r="I37" s="8">
        <v>1271</v>
      </c>
      <c r="J37" s="15">
        <v>85</v>
      </c>
      <c r="K37" s="15">
        <v>133</v>
      </c>
      <c r="L37" s="15">
        <v>459</v>
      </c>
      <c r="M37" s="14">
        <v>677</v>
      </c>
      <c r="N37" s="10">
        <f t="shared" si="6"/>
        <v>447.5</v>
      </c>
      <c r="O37" s="13">
        <f t="shared" si="7"/>
        <v>38.990825688073393</v>
      </c>
      <c r="P37" s="13">
        <f t="shared" si="8"/>
        <v>67.799113737075331</v>
      </c>
      <c r="Q37" s="7">
        <f>M37/Verotussuunnittelun_tiedot!D37*1000</f>
        <v>1.5974591668672338</v>
      </c>
    </row>
    <row r="38" spans="1:17" x14ac:dyDescent="0.3">
      <c r="A38" s="3" t="s">
        <v>46</v>
      </c>
      <c r="B38" s="3">
        <v>4599992</v>
      </c>
      <c r="C38" s="6"/>
      <c r="D38" s="7">
        <v>2.5</v>
      </c>
      <c r="E38" s="7">
        <v>3.5</v>
      </c>
      <c r="F38" s="7">
        <v>3</v>
      </c>
      <c r="G38" s="7">
        <v>1.7</v>
      </c>
      <c r="H38">
        <v>25</v>
      </c>
      <c r="I38" s="8">
        <v>1484</v>
      </c>
      <c r="J38" s="15">
        <v>189</v>
      </c>
      <c r="K38" s="15">
        <v>189</v>
      </c>
      <c r="L38" s="15">
        <v>518</v>
      </c>
      <c r="M38" s="14">
        <v>896</v>
      </c>
      <c r="N38" s="10">
        <f t="shared" si="6"/>
        <v>637</v>
      </c>
      <c r="O38" s="13">
        <f t="shared" si="7"/>
        <v>50</v>
      </c>
      <c r="P38" s="13">
        <f t="shared" si="8"/>
        <v>57.8125</v>
      </c>
      <c r="Q38" s="7">
        <f>M38/Verotussuunnittelun_tiedot!D38*1000</f>
        <v>1.8110958322359292</v>
      </c>
    </row>
    <row r="39" spans="1:17" x14ac:dyDescent="0.3">
      <c r="A39" s="3" t="s">
        <v>47</v>
      </c>
      <c r="B39" s="3">
        <v>4599993</v>
      </c>
      <c r="C39" s="6" t="s">
        <v>88</v>
      </c>
      <c r="D39" s="7">
        <v>2.5</v>
      </c>
      <c r="E39" s="7">
        <v>3.5</v>
      </c>
      <c r="F39" s="7">
        <v>3</v>
      </c>
      <c r="G39" s="7">
        <v>1.7</v>
      </c>
      <c r="H39">
        <v>25</v>
      </c>
      <c r="I39" s="8">
        <v>899</v>
      </c>
      <c r="J39" s="15">
        <v>159</v>
      </c>
      <c r="K39" s="15">
        <v>277</v>
      </c>
      <c r="L39" s="15">
        <v>443</v>
      </c>
      <c r="M39" s="14">
        <v>879</v>
      </c>
      <c r="N39" s="10">
        <f t="shared" ref="N39" si="9">J39+K39+L39*0.5</f>
        <v>657.5</v>
      </c>
      <c r="O39" s="13">
        <f t="shared" ref="O39" si="10">J39/(J39+K39)*100</f>
        <v>36.467889908256879</v>
      </c>
      <c r="P39" s="13">
        <f t="shared" ref="P39" si="11">L39/M39*100</f>
        <v>50.398179749715588</v>
      </c>
      <c r="Q39" s="7">
        <f>M39/Verotussuunnittelun_tiedot!D39*1000</f>
        <v>2.9345083830458196</v>
      </c>
    </row>
    <row r="40" spans="1:17" x14ac:dyDescent="0.3">
      <c r="A40" s="3" t="s">
        <v>48</v>
      </c>
      <c r="B40" s="3">
        <v>5030991</v>
      </c>
      <c r="C40" s="6"/>
      <c r="D40" s="7">
        <v>3.5</v>
      </c>
      <c r="E40" s="7">
        <v>4</v>
      </c>
      <c r="F40" s="7">
        <v>3.75</v>
      </c>
      <c r="G40" s="7">
        <v>1.5</v>
      </c>
      <c r="H40">
        <v>25</v>
      </c>
      <c r="I40" s="8">
        <v>2346</v>
      </c>
      <c r="J40" s="15">
        <v>157</v>
      </c>
      <c r="K40" s="15">
        <v>183</v>
      </c>
      <c r="L40" s="15">
        <v>670</v>
      </c>
      <c r="M40" s="14">
        <v>1010</v>
      </c>
      <c r="N40" s="10">
        <f t="shared" si="6"/>
        <v>675</v>
      </c>
      <c r="O40" s="13">
        <f t="shared" si="7"/>
        <v>46.176470588235297</v>
      </c>
      <c r="P40" s="13">
        <f t="shared" si="8"/>
        <v>66.336633663366342</v>
      </c>
      <c r="Q40" s="7">
        <f>M40/Verotussuunnittelun_tiedot!D40*1000</f>
        <v>1.6143404580091665</v>
      </c>
    </row>
    <row r="41" spans="1:17" x14ac:dyDescent="0.3">
      <c r="A41" s="3" t="s">
        <v>49</v>
      </c>
      <c r="B41" s="3">
        <v>5030992</v>
      </c>
      <c r="C41" s="6" t="s">
        <v>88</v>
      </c>
      <c r="D41" s="7">
        <v>3</v>
      </c>
      <c r="E41" s="7">
        <v>3.5</v>
      </c>
      <c r="F41" s="7">
        <v>3.25</v>
      </c>
      <c r="G41" s="7">
        <v>1.5</v>
      </c>
      <c r="H41">
        <v>25</v>
      </c>
      <c r="I41" s="8">
        <v>2104</v>
      </c>
      <c r="J41" s="15">
        <v>471</v>
      </c>
      <c r="K41" s="15">
        <v>630</v>
      </c>
      <c r="L41" s="15">
        <v>1121</v>
      </c>
      <c r="M41" s="14">
        <v>2222</v>
      </c>
      <c r="N41" s="10">
        <f t="shared" si="6"/>
        <v>1661.5</v>
      </c>
      <c r="O41" s="13">
        <f t="shared" si="7"/>
        <v>42.779291553133511</v>
      </c>
      <c r="P41" s="13">
        <f t="shared" si="8"/>
        <v>50.450045004500453</v>
      </c>
      <c r="Q41" s="7">
        <f>M41/Verotussuunnittelun_tiedot!D41*1000</f>
        <v>3.4324421393290367</v>
      </c>
    </row>
    <row r="42" spans="1:17" x14ac:dyDescent="0.3">
      <c r="A42" s="3" t="s">
        <v>50</v>
      </c>
      <c r="B42" s="3">
        <v>5030993</v>
      </c>
      <c r="C42" s="6" t="s">
        <v>88</v>
      </c>
      <c r="D42" s="7">
        <v>3.5</v>
      </c>
      <c r="E42" s="7">
        <v>4</v>
      </c>
      <c r="F42" s="7">
        <v>3.75</v>
      </c>
      <c r="G42" s="7">
        <v>1.5</v>
      </c>
      <c r="H42">
        <v>25</v>
      </c>
      <c r="I42" s="8">
        <v>2612</v>
      </c>
      <c r="J42" s="15">
        <v>509</v>
      </c>
      <c r="K42" s="15">
        <v>671</v>
      </c>
      <c r="L42" s="15">
        <v>1226</v>
      </c>
      <c r="M42" s="14">
        <v>2406</v>
      </c>
      <c r="N42" s="10">
        <f t="shared" si="6"/>
        <v>1793</v>
      </c>
      <c r="O42" s="13">
        <f t="shared" si="7"/>
        <v>43.135593220338983</v>
      </c>
      <c r="P42" s="13">
        <f t="shared" si="8"/>
        <v>50.955943474646716</v>
      </c>
      <c r="Q42" s="7">
        <f>M42/Verotussuunnittelun_tiedot!D42*1000</f>
        <v>3.4544645292825451</v>
      </c>
    </row>
    <row r="43" spans="1:17" x14ac:dyDescent="0.3">
      <c r="A43" s="3" t="s">
        <v>51</v>
      </c>
      <c r="B43" s="3">
        <v>5535001</v>
      </c>
      <c r="C43" s="6"/>
      <c r="D43" s="7">
        <v>2.4</v>
      </c>
      <c r="E43" s="7">
        <v>2.9</v>
      </c>
      <c r="F43" s="7">
        <v>2.65</v>
      </c>
      <c r="G43" s="7">
        <v>1.5</v>
      </c>
      <c r="H43">
        <v>25</v>
      </c>
      <c r="I43" s="8">
        <v>707</v>
      </c>
      <c r="J43" s="15">
        <v>95</v>
      </c>
      <c r="K43" s="15">
        <v>94</v>
      </c>
      <c r="L43" s="15">
        <v>228</v>
      </c>
      <c r="M43" s="14">
        <v>417</v>
      </c>
      <c r="N43" s="10">
        <f t="shared" si="6"/>
        <v>303</v>
      </c>
      <c r="O43" s="13">
        <f t="shared" si="7"/>
        <v>50.264550264550266</v>
      </c>
      <c r="P43" s="13">
        <f t="shared" si="8"/>
        <v>54.676258992805757</v>
      </c>
      <c r="Q43" s="7">
        <f>M43/Verotussuunnittelun_tiedot!D43*1000</f>
        <v>1.5621938596415648</v>
      </c>
    </row>
    <row r="44" spans="1:17" x14ac:dyDescent="0.3">
      <c r="A44" s="3" t="s">
        <v>52</v>
      </c>
      <c r="B44" s="3">
        <v>5535991</v>
      </c>
      <c r="C44" s="6"/>
      <c r="D44" s="7">
        <v>2.7</v>
      </c>
      <c r="E44" s="7">
        <v>3.2</v>
      </c>
      <c r="F44" s="7">
        <v>2.95</v>
      </c>
      <c r="G44" s="7">
        <v>1.5</v>
      </c>
      <c r="H44">
        <v>25</v>
      </c>
      <c r="I44" s="8">
        <v>1749</v>
      </c>
      <c r="J44" s="15">
        <v>203</v>
      </c>
      <c r="K44" s="15">
        <v>364</v>
      </c>
      <c r="L44" s="15">
        <v>768</v>
      </c>
      <c r="M44" s="14">
        <v>1335</v>
      </c>
      <c r="N44" s="10">
        <f t="shared" si="6"/>
        <v>951</v>
      </c>
      <c r="O44" s="13">
        <f t="shared" si="7"/>
        <v>35.802469135802468</v>
      </c>
      <c r="P44" s="13">
        <f t="shared" si="8"/>
        <v>57.528089887640455</v>
      </c>
      <c r="Q44" s="7">
        <f>M44/Verotussuunnittelun_tiedot!D44*1000</f>
        <v>2.251331194428166</v>
      </c>
    </row>
    <row r="45" spans="1:17" x14ac:dyDescent="0.3">
      <c r="A45" s="3" t="s">
        <v>53</v>
      </c>
      <c r="B45" s="3">
        <v>5599991</v>
      </c>
      <c r="C45" s="6"/>
      <c r="D45" s="7">
        <v>2.9</v>
      </c>
      <c r="E45" s="7">
        <v>3.4</v>
      </c>
      <c r="F45" s="7">
        <v>3.15</v>
      </c>
      <c r="G45" s="7">
        <v>1.5</v>
      </c>
      <c r="H45">
        <v>25</v>
      </c>
      <c r="I45" s="8">
        <v>900</v>
      </c>
      <c r="J45" s="15">
        <v>95</v>
      </c>
      <c r="K45" s="15">
        <v>199</v>
      </c>
      <c r="L45" s="15">
        <v>360</v>
      </c>
      <c r="M45" s="14">
        <v>654</v>
      </c>
      <c r="N45" s="10">
        <f t="shared" si="6"/>
        <v>474</v>
      </c>
      <c r="O45" s="13">
        <f t="shared" si="7"/>
        <v>32.312925170068027</v>
      </c>
      <c r="P45" s="13">
        <f t="shared" si="8"/>
        <v>55.045871559633028</v>
      </c>
      <c r="Q45" s="7">
        <f>M45/Verotussuunnittelun_tiedot!D45*1000</f>
        <v>2.2895736526786785</v>
      </c>
    </row>
    <row r="46" spans="1:17" x14ac:dyDescent="0.3">
      <c r="A46" s="3" t="s">
        <v>54</v>
      </c>
      <c r="B46" s="3">
        <v>5599992</v>
      </c>
      <c r="C46" s="6"/>
      <c r="D46" s="7">
        <v>2.7</v>
      </c>
      <c r="E46" s="7">
        <v>3.2</v>
      </c>
      <c r="F46" s="7">
        <v>2.95</v>
      </c>
      <c r="G46" s="7">
        <v>1.5</v>
      </c>
      <c r="H46">
        <v>25</v>
      </c>
      <c r="I46" s="8">
        <v>676</v>
      </c>
      <c r="J46" s="15">
        <v>93</v>
      </c>
      <c r="K46" s="15">
        <v>103</v>
      </c>
      <c r="L46" s="15">
        <v>220</v>
      </c>
      <c r="M46" s="14">
        <v>416</v>
      </c>
      <c r="N46" s="10">
        <f t="shared" si="6"/>
        <v>306</v>
      </c>
      <c r="O46" s="13">
        <f t="shared" si="7"/>
        <v>47.448979591836739</v>
      </c>
      <c r="P46" s="13">
        <f t="shared" si="8"/>
        <v>52.884615384615387</v>
      </c>
      <c r="Q46" s="7">
        <f>M46/Verotussuunnittelun_tiedot!D46*1000</f>
        <v>1.8141206617005112</v>
      </c>
    </row>
    <row r="47" spans="1:17" x14ac:dyDescent="0.3">
      <c r="A47" s="3" t="s">
        <v>55</v>
      </c>
      <c r="B47" s="3">
        <v>6000991</v>
      </c>
      <c r="C47" s="6"/>
      <c r="D47" s="7">
        <v>2.75</v>
      </c>
      <c r="E47" s="7">
        <v>3.25</v>
      </c>
      <c r="F47" s="7">
        <v>3</v>
      </c>
      <c r="G47" s="7">
        <v>1.2</v>
      </c>
      <c r="H47">
        <v>22.5</v>
      </c>
      <c r="I47" s="8">
        <v>474</v>
      </c>
      <c r="J47" s="15">
        <v>12</v>
      </c>
      <c r="K47" s="15">
        <v>43</v>
      </c>
      <c r="L47" s="15">
        <v>177</v>
      </c>
      <c r="M47" s="14">
        <v>232</v>
      </c>
      <c r="N47" s="10">
        <f t="shared" si="6"/>
        <v>143.5</v>
      </c>
      <c r="O47" s="13">
        <f t="shared" si="7"/>
        <v>21.818181818181817</v>
      </c>
      <c r="P47" s="13">
        <f t="shared" si="8"/>
        <v>76.293103448275872</v>
      </c>
      <c r="Q47" s="7">
        <f>M47/Verotussuunnittelun_tiedot!D47*1000</f>
        <v>1.4693746227602329</v>
      </c>
    </row>
    <row r="48" spans="1:17" x14ac:dyDescent="0.3">
      <c r="A48" s="3" t="s">
        <v>56</v>
      </c>
      <c r="B48" s="3">
        <v>6099991</v>
      </c>
      <c r="C48" s="6"/>
      <c r="D48" s="7">
        <v>3.3</v>
      </c>
      <c r="E48" s="7">
        <v>3.8</v>
      </c>
      <c r="F48" s="7">
        <v>3.55</v>
      </c>
      <c r="G48" s="7">
        <v>1.2</v>
      </c>
      <c r="H48">
        <v>22.5</v>
      </c>
      <c r="I48" s="8">
        <v>700</v>
      </c>
      <c r="J48" s="15">
        <v>2</v>
      </c>
      <c r="K48" s="15">
        <v>51</v>
      </c>
      <c r="L48" s="15">
        <v>173</v>
      </c>
      <c r="M48" s="14">
        <v>226</v>
      </c>
      <c r="N48" s="10">
        <f t="shared" si="6"/>
        <v>139.5</v>
      </c>
      <c r="O48" s="13">
        <f t="shared" si="7"/>
        <v>3.7735849056603774</v>
      </c>
      <c r="P48" s="13">
        <f t="shared" si="8"/>
        <v>76.548672566371678</v>
      </c>
      <c r="Q48" s="7">
        <f>M48/Verotussuunnittelun_tiedot!D48*1000</f>
        <v>1.146273646965976</v>
      </c>
    </row>
    <row r="49" spans="1:17" x14ac:dyDescent="0.3">
      <c r="A49" s="3" t="s">
        <v>57</v>
      </c>
      <c r="B49" s="3">
        <v>6099992</v>
      </c>
      <c r="C49" s="6"/>
      <c r="D49" s="7">
        <v>4.5</v>
      </c>
      <c r="E49" s="7">
        <v>5</v>
      </c>
      <c r="F49" s="7">
        <v>4.75</v>
      </c>
      <c r="G49" s="7">
        <v>1.2</v>
      </c>
      <c r="H49">
        <v>22.5</v>
      </c>
      <c r="I49" s="8">
        <v>1297</v>
      </c>
      <c r="J49" s="15">
        <v>97</v>
      </c>
      <c r="K49" s="15">
        <v>131</v>
      </c>
      <c r="L49" s="15">
        <v>304</v>
      </c>
      <c r="M49" s="14">
        <v>532</v>
      </c>
      <c r="N49" s="10">
        <f t="shared" si="6"/>
        <v>380</v>
      </c>
      <c r="O49" s="13">
        <f t="shared" si="7"/>
        <v>42.543859649122808</v>
      </c>
      <c r="P49" s="13">
        <f t="shared" si="8"/>
        <v>57.142857142857139</v>
      </c>
      <c r="Q49" s="7">
        <f>M49/Verotussuunnittelun_tiedot!D49*1000</f>
        <v>1.9477583388403883</v>
      </c>
    </row>
    <row r="50" spans="1:17" x14ac:dyDescent="0.3">
      <c r="A50" s="3" t="s">
        <v>58</v>
      </c>
      <c r="B50" s="3">
        <v>6099993</v>
      </c>
      <c r="C50" s="6"/>
      <c r="D50" s="7">
        <v>4</v>
      </c>
      <c r="E50" s="7">
        <v>4.5</v>
      </c>
      <c r="F50" s="7">
        <v>4.25</v>
      </c>
      <c r="G50" s="7">
        <v>1.2</v>
      </c>
      <c r="H50">
        <v>22.5</v>
      </c>
      <c r="I50" s="8">
        <v>985</v>
      </c>
      <c r="J50" s="15">
        <v>105</v>
      </c>
      <c r="K50" s="15">
        <v>191</v>
      </c>
      <c r="L50" s="15">
        <v>388</v>
      </c>
      <c r="M50" s="14">
        <v>684</v>
      </c>
      <c r="N50" s="10">
        <f t="shared" si="6"/>
        <v>490</v>
      </c>
      <c r="O50" s="13">
        <f t="shared" si="7"/>
        <v>35.472972972972968</v>
      </c>
      <c r="P50" s="13">
        <f t="shared" si="8"/>
        <v>56.725146198830409</v>
      </c>
      <c r="Q50" s="7">
        <f>M50/Verotussuunnittelun_tiedot!D50*1000</f>
        <v>2.9525277565666763</v>
      </c>
    </row>
    <row r="51" spans="1:17" x14ac:dyDescent="0.3">
      <c r="A51" s="3" t="s">
        <v>59</v>
      </c>
      <c r="B51" s="3">
        <v>6099994</v>
      </c>
      <c r="C51" s="6" t="s">
        <v>88</v>
      </c>
      <c r="D51" s="7">
        <v>2.75</v>
      </c>
      <c r="E51" s="7">
        <v>3.25</v>
      </c>
      <c r="F51" s="7">
        <v>3</v>
      </c>
      <c r="G51" s="7">
        <v>1.2</v>
      </c>
      <c r="H51">
        <v>22.5</v>
      </c>
      <c r="I51" s="8">
        <v>343</v>
      </c>
      <c r="J51" s="15">
        <v>7</v>
      </c>
      <c r="K51" s="15">
        <v>17</v>
      </c>
      <c r="L51" s="15">
        <v>81</v>
      </c>
      <c r="M51" s="14">
        <v>105</v>
      </c>
      <c r="N51" s="10">
        <f t="shared" si="6"/>
        <v>64.5</v>
      </c>
      <c r="O51" s="13">
        <f t="shared" si="7"/>
        <v>29.166666666666668</v>
      </c>
      <c r="P51" s="13">
        <f t="shared" si="8"/>
        <v>77.142857142857153</v>
      </c>
      <c r="Q51" s="7">
        <f>M51/Verotussuunnittelun_tiedot!D51*1000</f>
        <v>0.91747688613587575</v>
      </c>
    </row>
    <row r="52" spans="1:17" x14ac:dyDescent="0.3">
      <c r="A52" s="3" t="s">
        <v>60</v>
      </c>
      <c r="B52" s="3">
        <v>6500991</v>
      </c>
      <c r="C52" s="6"/>
      <c r="D52" s="7">
        <v>1.8</v>
      </c>
      <c r="E52" s="7">
        <v>2.2999999999999998</v>
      </c>
      <c r="F52" s="7">
        <v>2.0499999999999998</v>
      </c>
      <c r="G52" s="7">
        <v>1.1499999999999999</v>
      </c>
      <c r="H52">
        <v>25</v>
      </c>
      <c r="I52" s="8">
        <v>571</v>
      </c>
      <c r="J52" s="15">
        <v>64</v>
      </c>
      <c r="K52" s="15">
        <v>96</v>
      </c>
      <c r="L52" s="15">
        <v>151</v>
      </c>
      <c r="M52" s="14">
        <v>311</v>
      </c>
      <c r="N52" s="10">
        <f t="shared" si="6"/>
        <v>235.5</v>
      </c>
      <c r="O52" s="13">
        <f t="shared" si="7"/>
        <v>40</v>
      </c>
      <c r="P52" s="13">
        <f t="shared" si="8"/>
        <v>48.553054662379417</v>
      </c>
      <c r="Q52" s="7">
        <f>M52/Verotussuunnittelun_tiedot!D52*1000</f>
        <v>1.1170110365000416</v>
      </c>
    </row>
    <row r="53" spans="1:17" x14ac:dyDescent="0.3">
      <c r="A53" s="3" t="s">
        <v>61</v>
      </c>
      <c r="B53" s="3">
        <v>6599991</v>
      </c>
      <c r="C53" s="6"/>
      <c r="D53" s="7">
        <v>2.8</v>
      </c>
      <c r="E53" s="7">
        <v>3.3</v>
      </c>
      <c r="F53" s="7">
        <v>3.05</v>
      </c>
      <c r="G53" s="7">
        <v>1.46</v>
      </c>
      <c r="H53">
        <v>25</v>
      </c>
      <c r="I53" s="8">
        <v>947</v>
      </c>
      <c r="J53" s="15">
        <v>157</v>
      </c>
      <c r="K53" s="15">
        <v>145</v>
      </c>
      <c r="L53" s="15">
        <v>300</v>
      </c>
      <c r="M53" s="14">
        <v>602</v>
      </c>
      <c r="N53" s="10">
        <f t="shared" si="6"/>
        <v>452</v>
      </c>
      <c r="O53" s="13">
        <f t="shared" si="7"/>
        <v>51.986754966887418</v>
      </c>
      <c r="P53" s="13">
        <f t="shared" si="8"/>
        <v>49.833887043189371</v>
      </c>
      <c r="Q53" s="7">
        <f>M53/Verotussuunnittelun_tiedot!D53*1000</f>
        <v>1.9395842072738918</v>
      </c>
    </row>
    <row r="54" spans="1:17" x14ac:dyDescent="0.3">
      <c r="A54" s="3" t="s">
        <v>62</v>
      </c>
      <c r="B54" s="3">
        <v>6599992</v>
      </c>
      <c r="C54" s="6"/>
      <c r="D54" s="7">
        <v>5</v>
      </c>
      <c r="E54" s="7">
        <v>5.5</v>
      </c>
      <c r="F54" s="7">
        <v>5.25</v>
      </c>
      <c r="G54" s="7">
        <v>1.42</v>
      </c>
      <c r="H54">
        <v>25</v>
      </c>
      <c r="I54" s="8">
        <v>522</v>
      </c>
      <c r="J54" s="15">
        <v>77</v>
      </c>
      <c r="K54" s="15">
        <v>37</v>
      </c>
      <c r="L54" s="15">
        <v>67</v>
      </c>
      <c r="M54" s="14">
        <v>181</v>
      </c>
      <c r="N54" s="10">
        <f t="shared" si="6"/>
        <v>147.5</v>
      </c>
      <c r="O54" s="13">
        <f t="shared" si="7"/>
        <v>67.543859649122808</v>
      </c>
      <c r="P54" s="13">
        <f t="shared" si="8"/>
        <v>37.016574585635361</v>
      </c>
      <c r="Q54" s="7">
        <f>M54/Verotussuunnittelun_tiedot!D54*1000</f>
        <v>1.8217572569851306</v>
      </c>
    </row>
    <row r="55" spans="1:17" x14ac:dyDescent="0.3">
      <c r="A55" s="3" t="s">
        <v>63</v>
      </c>
      <c r="B55" s="3">
        <v>6599993</v>
      </c>
      <c r="C55" s="6"/>
      <c r="D55" s="7">
        <v>4.2</v>
      </c>
      <c r="E55" s="7">
        <v>4.7</v>
      </c>
      <c r="F55" s="7">
        <v>4.45</v>
      </c>
      <c r="G55" s="7">
        <v>1.5</v>
      </c>
      <c r="H55">
        <v>25</v>
      </c>
      <c r="I55" s="8">
        <v>980</v>
      </c>
      <c r="J55" s="15">
        <v>109</v>
      </c>
      <c r="K55" s="15">
        <v>122</v>
      </c>
      <c r="L55" s="15">
        <v>286</v>
      </c>
      <c r="M55" s="14">
        <v>517</v>
      </c>
      <c r="N55" s="10">
        <f t="shared" si="6"/>
        <v>374</v>
      </c>
      <c r="O55" s="13">
        <f t="shared" si="7"/>
        <v>47.186147186147188</v>
      </c>
      <c r="P55" s="13">
        <f t="shared" si="8"/>
        <v>55.319148936170215</v>
      </c>
      <c r="Q55" s="7">
        <f>M55/Verotussuunnittelun_tiedot!D55*1000</f>
        <v>2.3467433602369079</v>
      </c>
    </row>
    <row r="56" spans="1:17" x14ac:dyDescent="0.3">
      <c r="A56" s="3" t="s">
        <v>64</v>
      </c>
      <c r="B56" s="3">
        <v>6599994</v>
      </c>
      <c r="C56" s="6"/>
      <c r="D56" s="7">
        <v>3</v>
      </c>
      <c r="E56" s="7">
        <v>3.5</v>
      </c>
      <c r="F56" s="7">
        <v>3.25</v>
      </c>
      <c r="G56" s="7">
        <v>1.35</v>
      </c>
      <c r="H56">
        <v>25</v>
      </c>
      <c r="I56" s="8">
        <v>682</v>
      </c>
      <c r="J56" s="15">
        <v>61</v>
      </c>
      <c r="K56" s="15">
        <v>62</v>
      </c>
      <c r="L56" s="15">
        <v>178</v>
      </c>
      <c r="M56" s="14">
        <v>301</v>
      </c>
      <c r="N56" s="10">
        <f t="shared" si="6"/>
        <v>212</v>
      </c>
      <c r="O56" s="13">
        <f t="shared" si="7"/>
        <v>49.59349593495935</v>
      </c>
      <c r="P56" s="13">
        <f t="shared" si="8"/>
        <v>59.136212624584715</v>
      </c>
      <c r="Q56" s="7">
        <f>M56/Verotussuunnittelun_tiedot!D56*1000</f>
        <v>1.4336507845784898</v>
      </c>
    </row>
    <row r="57" spans="1:17" x14ac:dyDescent="0.3">
      <c r="A57" s="3" t="s">
        <v>65</v>
      </c>
      <c r="B57" s="3">
        <v>7099991</v>
      </c>
      <c r="C57" s="6"/>
      <c r="D57" s="7">
        <v>2.5</v>
      </c>
      <c r="E57" s="7">
        <v>3.3</v>
      </c>
      <c r="F57" s="7">
        <v>2.9</v>
      </c>
      <c r="G57" s="7">
        <v>1.5</v>
      </c>
      <c r="H57">
        <v>25</v>
      </c>
      <c r="I57" s="8">
        <v>1527</v>
      </c>
      <c r="J57" s="15">
        <v>269</v>
      </c>
      <c r="K57" s="15">
        <v>266</v>
      </c>
      <c r="L57" s="15">
        <v>330</v>
      </c>
      <c r="M57" s="14">
        <v>865</v>
      </c>
      <c r="N57" s="10">
        <f t="shared" si="6"/>
        <v>700</v>
      </c>
      <c r="O57" s="13">
        <f t="shared" si="7"/>
        <v>50.280373831775705</v>
      </c>
      <c r="P57" s="13">
        <f t="shared" si="8"/>
        <v>38.150289017341038</v>
      </c>
      <c r="Q57" s="7">
        <f>M57/Verotussuunnittelun_tiedot!D57*1000</f>
        <v>1.6423298071657981</v>
      </c>
    </row>
    <row r="58" spans="1:17" x14ac:dyDescent="0.3">
      <c r="A58" s="3" t="s">
        <v>66</v>
      </c>
      <c r="B58" s="3">
        <v>7099992</v>
      </c>
      <c r="C58" s="6"/>
      <c r="D58" s="7">
        <v>2.4</v>
      </c>
      <c r="E58" s="7">
        <v>3</v>
      </c>
      <c r="F58" s="7">
        <v>2.7</v>
      </c>
      <c r="G58" s="7">
        <v>1.5</v>
      </c>
      <c r="H58">
        <v>25</v>
      </c>
      <c r="I58" s="8">
        <v>1520</v>
      </c>
      <c r="J58" s="15">
        <v>246</v>
      </c>
      <c r="K58" s="15">
        <v>350</v>
      </c>
      <c r="L58" s="15">
        <v>557</v>
      </c>
      <c r="M58" s="14">
        <v>1153</v>
      </c>
      <c r="N58" s="10">
        <f t="shared" si="6"/>
        <v>874.5</v>
      </c>
      <c r="O58" s="13">
        <f t="shared" si="7"/>
        <v>41.275167785234899</v>
      </c>
      <c r="P58" s="13">
        <f t="shared" si="8"/>
        <v>48.308759757155244</v>
      </c>
      <c r="Q58" s="7">
        <f>M58/Verotussuunnittelun_tiedot!D58*1000</f>
        <v>2.0475289539773027</v>
      </c>
    </row>
    <row r="59" spans="1:17" x14ac:dyDescent="0.3">
      <c r="A59" s="3" t="s">
        <v>67</v>
      </c>
      <c r="B59" s="3">
        <v>7099993</v>
      </c>
      <c r="C59" s="6"/>
      <c r="D59" s="7">
        <v>2.4</v>
      </c>
      <c r="E59" s="7">
        <v>3</v>
      </c>
      <c r="F59" s="7">
        <v>2.7</v>
      </c>
      <c r="G59" s="7">
        <v>1.5</v>
      </c>
      <c r="H59">
        <v>25</v>
      </c>
      <c r="I59" s="8">
        <v>1297</v>
      </c>
      <c r="J59" s="15">
        <v>124</v>
      </c>
      <c r="K59" s="15">
        <v>43</v>
      </c>
      <c r="L59" s="15">
        <v>159</v>
      </c>
      <c r="M59" s="14">
        <v>326</v>
      </c>
      <c r="N59" s="10">
        <f t="shared" si="6"/>
        <v>246.5</v>
      </c>
      <c r="O59" s="13">
        <f t="shared" si="7"/>
        <v>74.251497005988014</v>
      </c>
      <c r="P59" s="13">
        <f t="shared" si="8"/>
        <v>48.773006134969329</v>
      </c>
      <c r="Q59" s="7">
        <f>M59/Verotussuunnittelun_tiedot!D59*1000</f>
        <v>0.67865597804318922</v>
      </c>
    </row>
    <row r="60" spans="1:17" x14ac:dyDescent="0.3">
      <c r="A60" s="3" t="s">
        <v>68</v>
      </c>
      <c r="B60" s="3">
        <v>7099994</v>
      </c>
      <c r="C60" s="6"/>
      <c r="D60" s="7">
        <v>2.4</v>
      </c>
      <c r="E60" s="7">
        <v>3</v>
      </c>
      <c r="F60" s="7">
        <v>2.7</v>
      </c>
      <c r="G60" s="7">
        <v>1.5</v>
      </c>
      <c r="H60">
        <v>25</v>
      </c>
      <c r="I60" s="8">
        <v>1209</v>
      </c>
      <c r="J60" s="15">
        <v>164</v>
      </c>
      <c r="K60" s="15">
        <v>226</v>
      </c>
      <c r="L60" s="15">
        <v>378</v>
      </c>
      <c r="M60" s="14">
        <v>768</v>
      </c>
      <c r="N60" s="10">
        <f t="shared" si="6"/>
        <v>579</v>
      </c>
      <c r="O60" s="13">
        <f t="shared" si="7"/>
        <v>42.051282051282051</v>
      </c>
      <c r="P60" s="13">
        <f t="shared" si="8"/>
        <v>49.21875</v>
      </c>
      <c r="Q60" s="7">
        <f>M60/Verotussuunnittelun_tiedot!D60*1000</f>
        <v>1.7158169276957427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Selite</vt:lpstr>
      <vt:lpstr>Verotussuunnittelun_tiedot</vt:lpstr>
      <vt:lpstr>Luken_verotussuositus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2018-03-16T12:28:29Z</dcterms:created>
  <dcterms:modified xsi:type="dcterms:W3CDTF">2020-03-13T12:56:11Z</dcterms:modified>
</cp:coreProperties>
</file>