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4400" windowHeight="12375"/>
  </bookViews>
  <sheets>
    <sheet name="Selite" sheetId="3" r:id="rId1"/>
    <sheet name="Verotussuunnittelun_tiedot" sheetId="1" r:id="rId2"/>
    <sheet name="Luken_verotussuositus" sheetId="4" r:id="rId3"/>
  </sheets>
  <calcPr calcId="145621"/>
</workbook>
</file>

<file path=xl/calcChain.xml><?xml version="1.0" encoding="utf-8"?>
<calcChain xmlns="http://schemas.openxmlformats.org/spreadsheetml/2006/main">
  <c r="N39" i="4" l="1"/>
  <c r="O39" i="4"/>
  <c r="P39" i="4"/>
  <c r="Q39" i="4"/>
  <c r="N15" i="4"/>
  <c r="O15" i="4"/>
  <c r="P15" i="4"/>
  <c r="Q15" i="4"/>
  <c r="N16" i="4"/>
  <c r="O16" i="4"/>
  <c r="P16" i="4"/>
  <c r="Q16" i="4"/>
  <c r="N17" i="4"/>
  <c r="O17" i="4"/>
  <c r="P17" i="4"/>
  <c r="Q17" i="4"/>
  <c r="N18" i="4"/>
  <c r="O18" i="4"/>
  <c r="P18" i="4"/>
  <c r="Q18" i="4"/>
  <c r="N19" i="4"/>
  <c r="O19" i="4"/>
  <c r="P19" i="4"/>
  <c r="Q19" i="4"/>
  <c r="N20" i="4"/>
  <c r="O20" i="4"/>
  <c r="P20" i="4"/>
  <c r="Q20" i="4"/>
  <c r="N21" i="4"/>
  <c r="O21" i="4"/>
  <c r="P21" i="4"/>
  <c r="Q21" i="4"/>
  <c r="N22" i="4"/>
  <c r="O22" i="4"/>
  <c r="P22" i="4"/>
  <c r="Q22" i="4"/>
  <c r="N23" i="4"/>
  <c r="O23" i="4"/>
  <c r="P23" i="4"/>
  <c r="Q23" i="4"/>
  <c r="N24" i="4"/>
  <c r="O24" i="4"/>
  <c r="P24" i="4"/>
  <c r="Q24" i="4"/>
  <c r="N25" i="4"/>
  <c r="O25" i="4"/>
  <c r="P25" i="4"/>
  <c r="Q25" i="4"/>
  <c r="N26" i="4"/>
  <c r="O26" i="4"/>
  <c r="P26" i="4"/>
  <c r="Q26" i="4"/>
  <c r="N27" i="4"/>
  <c r="O27" i="4"/>
  <c r="P27" i="4"/>
  <c r="Q27" i="4"/>
  <c r="N28" i="4"/>
  <c r="O28" i="4"/>
  <c r="P28" i="4"/>
  <c r="Q28" i="4"/>
  <c r="N29" i="4"/>
  <c r="O29" i="4"/>
  <c r="P29" i="4"/>
  <c r="Q29" i="4"/>
  <c r="N30" i="4"/>
  <c r="O30" i="4"/>
  <c r="P30" i="4"/>
  <c r="Q30" i="4"/>
  <c r="Q31" i="4" l="1"/>
  <c r="Q32" i="4"/>
  <c r="Q33" i="4"/>
  <c r="Q34" i="4"/>
  <c r="Q35" i="4"/>
  <c r="Q36" i="4"/>
  <c r="Q37" i="4"/>
  <c r="Q38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4" i="4"/>
  <c r="Q5" i="4"/>
  <c r="Q6" i="4"/>
  <c r="Q7" i="4"/>
  <c r="Q8" i="4"/>
  <c r="Q9" i="4"/>
  <c r="Q10" i="4"/>
  <c r="Q11" i="4"/>
  <c r="Q12" i="4"/>
  <c r="Q13" i="4"/>
  <c r="Q14" i="4"/>
  <c r="Q3" i="4"/>
  <c r="Q2" i="4"/>
  <c r="P31" i="4"/>
  <c r="P32" i="4"/>
  <c r="P33" i="4"/>
  <c r="P34" i="4"/>
  <c r="P35" i="4"/>
  <c r="P36" i="4"/>
  <c r="P37" i="4"/>
  <c r="P38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3" i="4"/>
  <c r="P4" i="4"/>
  <c r="P5" i="4"/>
  <c r="P6" i="4"/>
  <c r="P7" i="4"/>
  <c r="P8" i="4"/>
  <c r="P9" i="4"/>
  <c r="P10" i="4"/>
  <c r="P11" i="4"/>
  <c r="P12" i="4"/>
  <c r="P13" i="4"/>
  <c r="P14" i="4"/>
  <c r="P2" i="4"/>
  <c r="O60" i="4"/>
  <c r="O31" i="4"/>
  <c r="O32" i="4"/>
  <c r="O33" i="4"/>
  <c r="O34" i="4"/>
  <c r="O35" i="4"/>
  <c r="O36" i="4"/>
  <c r="O37" i="4"/>
  <c r="O38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4" i="4"/>
  <c r="O5" i="4"/>
  <c r="O6" i="4"/>
  <c r="O7" i="4"/>
  <c r="O8" i="4"/>
  <c r="O9" i="4"/>
  <c r="O10" i="4"/>
  <c r="O11" i="4"/>
  <c r="O12" i="4"/>
  <c r="O13" i="4"/>
  <c r="O14" i="4"/>
  <c r="O3" i="4"/>
  <c r="O2" i="4"/>
  <c r="N31" i="4"/>
  <c r="N32" i="4"/>
  <c r="N33" i="4"/>
  <c r="N34" i="4"/>
  <c r="N35" i="4"/>
  <c r="N36" i="4"/>
  <c r="N37" i="4"/>
  <c r="N38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3" i="4"/>
  <c r="N4" i="4"/>
  <c r="N5" i="4"/>
  <c r="N6" i="4"/>
  <c r="N7" i="4"/>
  <c r="N8" i="4"/>
  <c r="N9" i="4"/>
  <c r="N10" i="4"/>
  <c r="N11" i="4"/>
  <c r="N12" i="4"/>
  <c r="N13" i="4"/>
  <c r="N14" i="4"/>
  <c r="N2" i="4"/>
</calcChain>
</file>

<file path=xl/sharedStrings.xml><?xml version="1.0" encoding="utf-8"?>
<sst xmlns="http://schemas.openxmlformats.org/spreadsheetml/2006/main" count="157" uniqueCount="89">
  <si>
    <t>Hirvitalousalue</t>
  </si>
  <si>
    <t>Tunnus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</si>
  <si>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Pinta-ala (ha)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</si>
  <si>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min kanta</t>
    </r>
  </si>
  <si>
    <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keskim. kanta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</si>
  <si>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Arvioitu kannan sukupuolijakauma (naaraita/uros)</t>
    </r>
  </si>
  <si>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>Arvioitu vasojen urososuus (%)</t>
    </r>
  </si>
  <si>
    <r>
      <rPr>
        <b/>
        <sz val="11"/>
        <color theme="1"/>
        <rFont val="Calibri"/>
        <family val="2"/>
        <scheme val="minor"/>
      </rPr>
      <t xml:space="preserve">6. </t>
    </r>
    <r>
      <rPr>
        <sz val="11"/>
        <color theme="1"/>
        <rFont val="Calibri"/>
        <family val="2"/>
        <scheme val="minor"/>
      </rPr>
      <t>Poistuma edellisen metsästyskauden lopusta tulevan kauden alkuun (%)</t>
    </r>
  </si>
  <si>
    <r>
      <rPr>
        <b/>
        <sz val="11"/>
        <color theme="1"/>
        <rFont val="Calibri"/>
        <family val="2"/>
        <scheme val="minor"/>
      </rPr>
      <t xml:space="preserve">7. </t>
    </r>
    <r>
      <rPr>
        <sz val="11"/>
        <color theme="1"/>
        <rFont val="Calibri"/>
        <family val="2"/>
        <scheme val="minor"/>
      </rPr>
      <t>Aikuisten muu poistuma metsästyskauden aikana (%)</t>
    </r>
  </si>
  <si>
    <r>
      <rPr>
        <b/>
        <sz val="11"/>
        <color theme="1"/>
        <rFont val="Calibri"/>
        <family val="2"/>
        <scheme val="minor"/>
      </rPr>
      <t xml:space="preserve">8. </t>
    </r>
    <r>
      <rPr>
        <sz val="11"/>
        <color theme="1"/>
        <rFont val="Calibri"/>
        <family val="2"/>
        <scheme val="minor"/>
      </rPr>
      <t>Vasojen muu poistuma metsästyskauden aikana (%)</t>
    </r>
  </si>
  <si>
    <t>EH 1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</si>
  <si>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</si>
  <si>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</si>
  <si>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</si>
  <si>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</si>
  <si>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</si>
  <si>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</si>
  <si>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</si>
  <si>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</si>
  <si>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</si>
  <si>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</si>
  <si>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</si>
  <si>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</si>
  <si>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</si>
  <si>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</si>
  <si>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</si>
  <si>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</si>
  <si>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</si>
  <si>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</si>
  <si>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</si>
  <si>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</si>
  <si>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</si>
  <si>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</si>
  <si>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</si>
  <si>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</si>
  <si>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</si>
  <si>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</si>
  <si>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</si>
  <si>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</si>
  <si>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</si>
  <si>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</si>
  <si>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</si>
  <si>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</si>
  <si>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</si>
  <si>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</si>
  <si>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</si>
  <si>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</si>
  <si>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</si>
  <si>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</si>
  <si>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</si>
  <si>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</si>
  <si>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</si>
  <si>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</si>
  <si>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</si>
  <si>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</si>
  <si>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</si>
  <si>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</si>
  <si>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</si>
  <si>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</si>
  <si>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</si>
  <si>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</si>
  <si>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</si>
  <si>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</si>
  <si>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</si>
  <si>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</si>
  <si>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</si>
  <si>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</si>
  <si>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</si>
  <si>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</si>
  <si>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Jäävä kanta (kpl) </t>
    </r>
    <r>
      <rPr>
        <b/>
        <sz val="11"/>
        <color theme="1"/>
        <rFont val="Calibri"/>
        <family val="2"/>
        <scheme val="minor"/>
      </rPr>
      <t>max kanta (*)</t>
    </r>
  </si>
  <si>
    <t>Tavoitteen mukainen jäävä kanta (yksilöä)</t>
  </si>
  <si>
    <t>Suosituksen mukaisen saaliin tiheys (yksilöä / 1000 ha)</t>
  </si>
  <si>
    <t>Suosituksen mukaisen aikuissaaliin uros-prosentti</t>
  </si>
  <si>
    <t>Suosituksen mukaisen saaliin vasa-prosentti</t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</si>
  <si>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>Arvioitu vasatuotto sataa aikuista kohden</t>
    </r>
  </si>
  <si>
    <t>(*) Luken suositus laskettu maksimikannasta        (◦) Luken suositus laskettu lento- tai maalaskennasta</t>
  </si>
  <si>
    <t>Alueellisen riistaneuvoston asettama tiheystavoite (hirveä / 1000 ha) Alaraja</t>
  </si>
  <si>
    <t>Alueellisen riistaneuvoston asettama tiheystavoite (hirveä / 1000 ha) Yläraja</t>
  </si>
  <si>
    <t>(*) Verotussuunnittelu maksimikannasta        (◦) Verotussuunnittelu lento- tai maalaskennasta</t>
  </si>
  <si>
    <t>Suosituksen laskennassa käytetty kannan naaras/uros -suhteen tavoite</t>
  </si>
  <si>
    <t>Suosituksen laskennassa käytetty kannan tiheyden tavoite</t>
  </si>
  <si>
    <t>Suosituksen laskennassa käytetty jäävän kannan vasaosuuden tavoite</t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</si>
  <si>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Jäävä kanta (kpl)</t>
    </r>
    <r>
      <rPr>
        <b/>
        <sz val="11"/>
        <color theme="1"/>
        <rFont val="Calibri"/>
        <family val="2"/>
        <scheme val="minor"/>
      </rPr>
      <t xml:space="preserve"> Lento- tai maalaskennasta</t>
    </r>
    <r>
      <rPr>
        <sz val="11"/>
        <color theme="1"/>
        <rFont val="Calibri"/>
        <family val="2"/>
        <scheme val="minor"/>
      </rPr>
      <t xml:space="preserve"> johdettu verotettava kanta (◦)</t>
    </r>
  </si>
  <si>
    <t>Luken laskelman mukainen sonnisaalis 2018</t>
  </si>
  <si>
    <t>Luken laskelman mukainen lehmäsaalis 2018</t>
  </si>
  <si>
    <t>Luken laskelman mukainen vasasaalis 2018</t>
  </si>
  <si>
    <t>Luken laskelman mukainen saalis yhteensä 2018</t>
  </si>
  <si>
    <t>Suosituksen mukainen lupamäärä 2018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</si>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</sst>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#,##0.0_ ;\-#,##0.0\ "/>
    <numFmt numFmtId="166" formatCode="0.0_ ;\-0.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4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4" borderId="0" xfId="0" applyFont="1" applyFill="1" applyBorder="1" applyAlignment="1">
      <alignment wrapText="1"/>
    </xf>
    <xf numFmtId="0" fontId="0" fillId="3" borderId="2" xfId="0" applyFont="1" applyFill="1" applyBorder="1" applyAlignment="1">
      <alignment horizontal="left"/>
    </xf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3" borderId="2" xfId="0" applyFon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2" fillId="4" borderId="0" xfId="0" applyFont="1" applyFill="1" applyBorder="1" applyAlignment="1">
      <alignment wrapText="1"/>
    </xf>
    <xf numFmtId="164" fontId="0" fillId="0" borderId="0" xfId="0" applyNumberFormat="1"/>
    <xf numFmtId="164" fontId="0" fillId="2" borderId="1" xfId="1" applyNumberFormat="1" applyFont="1" applyFill="1" applyBorder="1"/>
    <xf numFmtId="1" fontId="0" fillId="2" borderId="1" xfId="0" applyNumberFormat="1" applyFill="1" applyBorder="1"/>
    <xf numFmtId="165" fontId="0" fillId="0" borderId="0" xfId="1" applyNumberFormat="1" applyFont="1" applyAlignment="1"/>
    <xf numFmtId="1" fontId="1" fillId="3" borderId="0" xfId="0" applyNumberFormat="1" applyFont="1" applyFill="1" applyBorder="1"/>
    <xf numFmtId="1" fontId="0" fillId="2" borderId="0" xfId="0" applyNumberFormat="1" applyFont="1" applyFill="1" applyBorder="1" applyAlignment="1">
      <alignment horizontal="center"/>
    </xf>
    <xf numFmtId="166" fontId="0" fillId="2" borderId="1" xfId="1" applyNumberFormat="1" applyFont="1" applyFill="1" applyBorder="1"/>
    <xf numFmtId="166" fontId="0" fillId="2" borderId="1" xfId="1" applyNumberFormat="1" applyFont="1" applyFill="1" applyBorder="1" applyAlignment="1"/>
    <xf numFmtId="164" fontId="0" fillId="2" borderId="1" xfId="0" applyNumberFormat="1" applyFont="1" applyFill="1" applyBorder="1" applyAlignment="1"/>
    <xf numFmtId="1" fontId="0" fillId="2" borderId="1" xfId="0" applyNumberFormat="1" applyFont="1" applyFill="1" applyBorder="1" applyAlignment="1"/>
    <xf numFmtId="2" fontId="0" fillId="2" borderId="1" xfId="0" applyNumberFormat="1" applyFill="1" applyBorder="1" applyAlignment="1"/>
    <xf numFmtId="164" fontId="0" fillId="2" borderId="1" xfId="0" applyNumberFormat="1" applyFill="1" applyBorder="1" applyAlignment="1"/>
    <xf numFmtId="164" fontId="0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28574</xdr:rowOff>
    </xdr:from>
    <xdr:to>
      <xdr:col>12</xdr:col>
      <xdr:colOff>600075</xdr:colOff>
      <xdr:row>37</xdr:row>
      <xdr:rowOff>171450</xdr:rowOff>
    </xdr:to>
    <xdr:sp macro="" textlink="">
      <xdr:nvSpPr>
        <xdr:cNvPr id="2" name="TextBox 1"/>
        <xdr:cNvSpPr txBox="1"/>
      </xdr:nvSpPr>
      <xdr:spPr>
        <a:xfrm>
          <a:off x="28575" y="28574"/>
          <a:ext cx="7886700" cy="7191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Hirvitalousalueiden verotussuunnittelun tiedot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 taulukon toiselta välilehdeltä "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Verotussuunnittelun_tiedot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löytyy vuoden 2018 hirvikannan verotussuunnittelun tiedot hirvitalousalueille. Tämän taulukon tiedot vastaavat Verotuslaskurin tietotarpeita. Taulukon tietojen taustavärit ja numerointi vastaavat Verotuslaskurin värejä ja numerointia.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Luonnonvarakeskuksen verotussuositus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Tämän taulukon kolmannelta välilehdeltä löytyy Luken vuoden 2018 verotussuositus hirvitalousalueille. Verotussuosituksella pyritään saavuttamaan alueellisen riistaneuvoston asettamat hirvikannan tiheys- ja rakennetavoitteet vuoden 2018 jahdin jälkeen.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Verotussuosituksissa alueelliset tavoitteet huomioidaan seuraavasti: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*kannan tiheydessä tähdätään hirvitalousalueelle asetetun tiheystavoitehaarukan keskelle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*jäävän kannan vasaosuudessa tähdätään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joko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alueellisen tavoitehaarukan keskelle,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asetettuun yksittäiseen tavoitelukemaan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*kannan lehmiä/sonni -suhteessa tähdätään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joko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alueellisen tavoitehaarukan keskelle,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yksittäiseen tavoitelukemaan,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 saavutettuun tavoitetta pienempään suhdelukuun. Poikkeuksina ovat hirvitalousalueet riistakeskusalueilla, joilla on tiheitä suurpetokantoja (Pohjois-Karjala, Kainuu ja Kaakkois-Suomi). Näillä alueilla on tarpeen turvata kannan tuottavuus, minkä vuoksi ei tavoitella pienempiä lehmä/sonni-suhteita kuin 1,5.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Päivitykset</a:t>
          </a:r>
          <a:endParaRPr lang="fi-FI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fi-FI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21.3.2018</a:t>
          </a:r>
          <a:endParaRPr lang="en-US" sz="11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Riistakeskus Lapin hirvitalousalueiden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1 - LA 9</a:t>
          </a:r>
          <a:r>
            <a:rPr lang="fi-FI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 riistakeskus Oulun hirvitalousalueiden OU 1 - OU 5 verotussuositukset  on päivitetty taulukkoon.</a:t>
          </a:r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21.3.2018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Hirvitalousalueen PS 3 hirvitiheyden tavoitevälin yläraja on päivitetty. Aikaisemmin taulukossa oli virheellinen yläraja 3.0 hirveä / 1000 ha. Tämä päivitys on muuttanut myös Luken verotussuositusta alueella PS 3.</a:t>
          </a:r>
          <a:endParaRPr lang="fi-FI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21.3.2018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Huomautus</a:t>
          </a:r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Luke on käyttänyt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verotussuositusten laskennan lähtökohtana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alueellisen kanta-arvion 95  prosentin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luottamusvälin ylärajaa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hirvitalousalueilla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7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8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 2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 4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Nämä hirvitalousalueet on merkitty tähdellä (*) seuraavien välilehtien sarakkeeseen C.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Luke suosittelee kanta-arvion ylärajan käyttöä näillä alueilla myös alueellisessa verotussuunnittelussa. Lupia on syytä hakea riittävästi erityisesti niille alueille, joilla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hirvien aiheuttamien liikenneonnettomuuksien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määrä on ollut kasvussa kohonneista saalismääristä huolimatta.</a:t>
          </a:r>
        </a:p>
        <a:p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21.3.2018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Kaikki v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erotustietojen hirvien yksilömäärät on pyöristetty kokonaisluvuiksi.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pane ySplit="1" topLeftCell="A2" activePane="bottomLeft" state="frozen"/>
      <selection pane="bottomLeft" activeCell="N1" sqref="A1:N1"/>
    </sheetView>
  </sheetViews>
  <sheetFormatPr defaultRowHeight="15" x14ac:dyDescent="0.25"/>
  <cols>
    <col min="1" max="1" width="14.28515625" customWidth="1"/>
    <col min="2" max="2" width="11.42578125" customWidth="1"/>
    <col min="3" max="3" width="21.42578125" customWidth="1"/>
    <col min="4" max="4" width="15" customWidth="1"/>
    <col min="5" max="9" width="17.42578125" customWidth="1"/>
    <col min="10" max="10" width="14.28515625" customWidth="1"/>
    <col min="11" max="11" width="17.140625" customWidth="1"/>
    <col min="12" max="12" width="17.42578125" customWidth="1"/>
    <col min="13" max="14" width="16.42578125" customWidth="1"/>
  </cols>
  <sheetData>
    <row r="1" spans="1:14" ht="90" customHeight="1" x14ac:dyDescent="0.25">
      <c r="A1" s="3" t="s">
        <v>0</v>
      </c>
      <c r="B1" s="2" t="s">
        <v>1</v>
      </c>
      <c r="C1" s="4" t="s">
        <v>78</v>
      </c>
      <c r="D1" s="1" t="s">
        <v>2</v>
      </c>
      <c r="E1" s="1" t="s">
        <v>3</v>
      </c>
      <c r="F1" s="4" t="s">
        <v>4</v>
      </c>
      <c r="G1" s="1" t="s">
        <v>69</v>
      </c>
      <c r="H1" s="1" t="s">
        <v>82</v>
      </c>
      <c r="I1" s="1" t="s">
        <v>5</v>
      </c>
      <c r="J1" s="1" t="s">
        <v>74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 x14ac:dyDescent="0.25">
      <c r="A2" s="5" t="s">
        <v>10</v>
      </c>
      <c r="B2" s="5">
        <v>99991</v>
      </c>
      <c r="C2" s="8"/>
      <c r="D2" s="20">
        <v>272714.3</v>
      </c>
      <c r="E2" s="21">
        <v>972</v>
      </c>
      <c r="F2" s="21">
        <v>1074</v>
      </c>
      <c r="G2" s="21">
        <v>1171</v>
      </c>
      <c r="H2" s="21"/>
      <c r="I2" s="22">
        <v>1.5640000000000001</v>
      </c>
      <c r="J2" s="23">
        <v>52.532220000000002</v>
      </c>
      <c r="K2" s="24">
        <v>51.424149999999997</v>
      </c>
      <c r="L2" s="19">
        <v>4.0425060000000004</v>
      </c>
      <c r="M2" s="24">
        <v>0.44845499999999999</v>
      </c>
      <c r="N2" s="24">
        <v>1.134636</v>
      </c>
    </row>
    <row r="3" spans="1:14" x14ac:dyDescent="0.25">
      <c r="A3" s="5" t="s">
        <v>11</v>
      </c>
      <c r="B3" s="5">
        <v>99992</v>
      </c>
      <c r="C3" s="8"/>
      <c r="D3" s="7">
        <v>212478</v>
      </c>
      <c r="E3" s="14">
        <v>600</v>
      </c>
      <c r="F3" s="14">
        <v>669</v>
      </c>
      <c r="G3" s="14">
        <v>742</v>
      </c>
      <c r="H3" s="14"/>
      <c r="I3" s="6">
        <v>1.446</v>
      </c>
      <c r="J3" s="7">
        <v>56.402769999999997</v>
      </c>
      <c r="K3" s="13">
        <v>51.883450000000003</v>
      </c>
      <c r="L3" s="18">
        <v>4.0414630000000002</v>
      </c>
      <c r="M3" s="13">
        <v>0.45967400000000003</v>
      </c>
      <c r="N3" s="13">
        <v>1.0249870000000001</v>
      </c>
    </row>
    <row r="4" spans="1:14" x14ac:dyDescent="0.25">
      <c r="A4" s="5" t="s">
        <v>12</v>
      </c>
      <c r="B4" s="5">
        <v>99993</v>
      </c>
      <c r="C4" s="8"/>
      <c r="D4" s="7">
        <v>202688.9</v>
      </c>
      <c r="E4" s="14">
        <v>590</v>
      </c>
      <c r="F4" s="14">
        <v>661</v>
      </c>
      <c r="G4" s="14">
        <v>737</v>
      </c>
      <c r="H4" s="14"/>
      <c r="I4" s="6">
        <v>1.3680000000000001</v>
      </c>
      <c r="J4" s="7">
        <v>53.144449999999999</v>
      </c>
      <c r="K4" s="13">
        <v>50.990299999999998</v>
      </c>
      <c r="L4" s="18">
        <v>3.5628440000000001</v>
      </c>
      <c r="M4" s="13">
        <v>0.30717499999999998</v>
      </c>
      <c r="N4" s="13">
        <v>0.62551400000000001</v>
      </c>
    </row>
    <row r="5" spans="1:14" x14ac:dyDescent="0.25">
      <c r="A5" s="5" t="s">
        <v>13</v>
      </c>
      <c r="B5" s="5">
        <v>515991</v>
      </c>
      <c r="C5" s="8"/>
      <c r="D5" s="7">
        <v>439908.7</v>
      </c>
      <c r="E5" s="14">
        <v>1037</v>
      </c>
      <c r="F5" s="14">
        <v>1198</v>
      </c>
      <c r="G5" s="14">
        <v>1358</v>
      </c>
      <c r="H5" s="14"/>
      <c r="I5" s="6">
        <v>1.528</v>
      </c>
      <c r="J5" s="7">
        <v>45.8795</v>
      </c>
      <c r="K5" s="13">
        <v>52.752000000000002</v>
      </c>
      <c r="L5" s="18">
        <v>3.915724</v>
      </c>
      <c r="M5" s="13">
        <v>0.268403</v>
      </c>
      <c r="N5" s="13">
        <v>0.85504400000000003</v>
      </c>
    </row>
    <row r="6" spans="1:14" x14ac:dyDescent="0.25">
      <c r="A6" s="5" t="s">
        <v>14</v>
      </c>
      <c r="B6" s="5">
        <v>599991</v>
      </c>
      <c r="C6" s="8"/>
      <c r="D6" s="7">
        <v>718113.9</v>
      </c>
      <c r="E6" s="14">
        <v>1895</v>
      </c>
      <c r="F6" s="14">
        <v>2042</v>
      </c>
      <c r="G6" s="14">
        <v>2186</v>
      </c>
      <c r="H6" s="14"/>
      <c r="I6" s="6">
        <v>1.7210000000000001</v>
      </c>
      <c r="J6" s="7">
        <v>59.790880000000001</v>
      </c>
      <c r="K6" s="13">
        <v>51.899149999999999</v>
      </c>
      <c r="L6" s="18">
        <v>3.7193999999999998</v>
      </c>
      <c r="M6" s="13">
        <v>0.44964900000000002</v>
      </c>
      <c r="N6" s="13">
        <v>0.95380799999999999</v>
      </c>
    </row>
    <row r="7" spans="1:14" x14ac:dyDescent="0.25">
      <c r="A7" s="5" t="s">
        <v>15</v>
      </c>
      <c r="B7" s="5">
        <v>1005001</v>
      </c>
      <c r="C7" s="8"/>
      <c r="D7" s="7">
        <v>705648</v>
      </c>
      <c r="E7" s="14">
        <v>2224</v>
      </c>
      <c r="F7" s="14">
        <v>2410</v>
      </c>
      <c r="G7" s="14">
        <v>2603</v>
      </c>
      <c r="H7" s="14"/>
      <c r="I7" s="6">
        <v>1.7709999999999999</v>
      </c>
      <c r="J7" s="7">
        <v>60.912120000000002</v>
      </c>
      <c r="K7" s="13">
        <v>51.969650000000001</v>
      </c>
      <c r="L7" s="18">
        <v>2.268364</v>
      </c>
      <c r="M7" s="13">
        <v>0.28399000000000002</v>
      </c>
      <c r="N7" s="13">
        <v>0.58543900000000004</v>
      </c>
    </row>
    <row r="8" spans="1:14" x14ac:dyDescent="0.25">
      <c r="A8" s="5" t="s">
        <v>16</v>
      </c>
      <c r="B8" s="5">
        <v>1045991</v>
      </c>
      <c r="C8" s="8"/>
      <c r="D8" s="7">
        <v>443214.3</v>
      </c>
      <c r="E8" s="14">
        <v>1427</v>
      </c>
      <c r="F8" s="14">
        <v>1530</v>
      </c>
      <c r="G8" s="14">
        <v>1624</v>
      </c>
      <c r="H8" s="14"/>
      <c r="I8" s="6">
        <v>1.9790000000000001</v>
      </c>
      <c r="J8" s="7">
        <v>64.332549999999998</v>
      </c>
      <c r="K8" s="13">
        <v>51.0762</v>
      </c>
      <c r="L8" s="18">
        <v>2.6873960000000001</v>
      </c>
      <c r="M8" s="13">
        <v>0.25201200000000001</v>
      </c>
      <c r="N8" s="13">
        <v>0.66925100000000004</v>
      </c>
    </row>
    <row r="9" spans="1:14" x14ac:dyDescent="0.25">
      <c r="A9" s="5" t="s">
        <v>17</v>
      </c>
      <c r="B9" s="5">
        <v>1099991</v>
      </c>
      <c r="C9" s="8"/>
      <c r="D9" s="7">
        <v>439734.9</v>
      </c>
      <c r="E9" s="14">
        <v>1557</v>
      </c>
      <c r="F9" s="14">
        <v>1663</v>
      </c>
      <c r="G9" s="14">
        <v>1780</v>
      </c>
      <c r="H9" s="14"/>
      <c r="I9" s="6">
        <v>1.708</v>
      </c>
      <c r="J9" s="7">
        <v>62.17989</v>
      </c>
      <c r="K9" s="13">
        <v>51.563299999999998</v>
      </c>
      <c r="L9" s="18">
        <v>3.8029480000000002</v>
      </c>
      <c r="M9" s="13">
        <v>0.322127</v>
      </c>
      <c r="N9" s="13">
        <v>0.75836599999999998</v>
      </c>
    </row>
    <row r="10" spans="1:14" x14ac:dyDescent="0.25">
      <c r="A10" s="5" t="s">
        <v>18</v>
      </c>
      <c r="B10" s="5">
        <v>1099992</v>
      </c>
      <c r="C10" s="8"/>
      <c r="D10" s="7">
        <v>561963.9</v>
      </c>
      <c r="E10" s="14">
        <v>1862</v>
      </c>
      <c r="F10" s="14">
        <v>2001</v>
      </c>
      <c r="G10" s="14">
        <v>2137</v>
      </c>
      <c r="H10" s="14"/>
      <c r="I10" s="6">
        <v>1.9590000000000001</v>
      </c>
      <c r="J10" s="7">
        <v>60.773119999999999</v>
      </c>
      <c r="K10" s="13">
        <v>52.236150000000002</v>
      </c>
      <c r="L10" s="18">
        <v>3.221686</v>
      </c>
      <c r="M10" s="13">
        <v>0.41381899999999999</v>
      </c>
      <c r="N10" s="13">
        <v>0.95239200000000002</v>
      </c>
    </row>
    <row r="11" spans="1:14" x14ac:dyDescent="0.25">
      <c r="A11" s="5" t="s">
        <v>19</v>
      </c>
      <c r="B11" s="5">
        <v>1500991</v>
      </c>
      <c r="C11" s="8"/>
      <c r="D11" s="7">
        <v>192221</v>
      </c>
      <c r="E11" s="14">
        <v>591</v>
      </c>
      <c r="F11" s="14">
        <v>662</v>
      </c>
      <c r="G11" s="14">
        <v>741</v>
      </c>
      <c r="H11" s="14"/>
      <c r="I11" s="6">
        <v>1.798</v>
      </c>
      <c r="J11" s="7">
        <v>63.958419999999997</v>
      </c>
      <c r="K11" s="13">
        <v>52.3005</v>
      </c>
      <c r="L11" s="18">
        <v>4.497846</v>
      </c>
      <c r="M11" s="13">
        <v>0.34853600000000001</v>
      </c>
      <c r="N11" s="13">
        <v>0.80628299999999997</v>
      </c>
    </row>
    <row r="12" spans="1:14" x14ac:dyDescent="0.25">
      <c r="A12" s="5" t="s">
        <v>20</v>
      </c>
      <c r="B12" s="5">
        <v>1599991</v>
      </c>
      <c r="C12" s="8"/>
      <c r="D12" s="7">
        <v>362763.9</v>
      </c>
      <c r="E12" s="14">
        <v>1193</v>
      </c>
      <c r="F12" s="14">
        <v>1338</v>
      </c>
      <c r="G12" s="14">
        <v>1494</v>
      </c>
      <c r="H12" s="14"/>
      <c r="I12" s="6">
        <v>1.5449999999999999</v>
      </c>
      <c r="J12" s="7">
        <v>57.269129999999997</v>
      </c>
      <c r="K12" s="13">
        <v>52.1081</v>
      </c>
      <c r="L12" s="18">
        <v>5.1041210000000001</v>
      </c>
      <c r="M12" s="13">
        <v>0.43869599999999997</v>
      </c>
      <c r="N12" s="13">
        <v>1.067502</v>
      </c>
    </row>
    <row r="13" spans="1:14" x14ac:dyDescent="0.25">
      <c r="A13" s="5" t="s">
        <v>21</v>
      </c>
      <c r="B13" s="5">
        <v>1599992</v>
      </c>
      <c r="C13" s="8"/>
      <c r="D13" s="7">
        <v>144858.4</v>
      </c>
      <c r="E13" s="14">
        <v>432</v>
      </c>
      <c r="F13" s="14">
        <v>489</v>
      </c>
      <c r="G13" s="14">
        <v>547</v>
      </c>
      <c r="H13" s="14"/>
      <c r="I13" s="6">
        <v>1.764</v>
      </c>
      <c r="J13" s="7">
        <v>57.559350000000002</v>
      </c>
      <c r="K13" s="13">
        <v>52.148049999999998</v>
      </c>
      <c r="L13" s="18">
        <v>5.6134250000000003</v>
      </c>
      <c r="M13" s="13">
        <v>0.46528399999999998</v>
      </c>
      <c r="N13" s="13">
        <v>1.3462069999999999</v>
      </c>
    </row>
    <row r="14" spans="1:14" x14ac:dyDescent="0.25">
      <c r="A14" s="5" t="s">
        <v>22</v>
      </c>
      <c r="B14" s="5">
        <v>1599993</v>
      </c>
      <c r="C14" s="8"/>
      <c r="D14" s="7">
        <v>195488.4</v>
      </c>
      <c r="E14" s="14">
        <v>772</v>
      </c>
      <c r="F14" s="14">
        <v>867</v>
      </c>
      <c r="G14" s="14">
        <v>965</v>
      </c>
      <c r="H14" s="14"/>
      <c r="I14" s="6">
        <v>1.819</v>
      </c>
      <c r="J14" s="7">
        <v>58.051589999999997</v>
      </c>
      <c r="K14" s="13">
        <v>52.5886</v>
      </c>
      <c r="L14" s="18">
        <v>4.3235830000000002</v>
      </c>
      <c r="M14" s="13">
        <v>0.53681000000000001</v>
      </c>
      <c r="N14" s="13">
        <v>1.307288</v>
      </c>
    </row>
    <row r="15" spans="1:14" x14ac:dyDescent="0.25">
      <c r="A15" s="5" t="s">
        <v>23</v>
      </c>
      <c r="B15" s="5">
        <v>2099991</v>
      </c>
      <c r="C15" s="8"/>
      <c r="D15" s="7">
        <v>514042.4</v>
      </c>
      <c r="E15" s="14">
        <v>265</v>
      </c>
      <c r="F15" s="14">
        <v>456</v>
      </c>
      <c r="G15" s="14">
        <v>672</v>
      </c>
      <c r="H15" s="14"/>
      <c r="I15" s="6">
        <v>0.92017099999999996</v>
      </c>
      <c r="J15" s="7">
        <v>30.647739999999999</v>
      </c>
      <c r="K15" s="13">
        <v>58.477699999999999</v>
      </c>
      <c r="L15" s="18">
        <v>4.263935</v>
      </c>
      <c r="M15" s="13">
        <v>1.4314E-2</v>
      </c>
      <c r="N15" s="13">
        <v>2.4570000000000002E-2</v>
      </c>
    </row>
    <row r="16" spans="1:14" x14ac:dyDescent="0.25">
      <c r="A16" s="5" t="s">
        <v>24</v>
      </c>
      <c r="B16" s="5">
        <v>2099992</v>
      </c>
      <c r="C16" s="8"/>
      <c r="D16" s="7">
        <v>1502487</v>
      </c>
      <c r="E16" s="14">
        <v>3501</v>
      </c>
      <c r="F16" s="14">
        <v>4316</v>
      </c>
      <c r="G16" s="14">
        <v>5111</v>
      </c>
      <c r="H16" s="14"/>
      <c r="I16" s="6">
        <v>1.2668330000000001</v>
      </c>
      <c r="J16" s="7">
        <v>31.573360000000001</v>
      </c>
      <c r="K16" s="13">
        <v>49.960500000000003</v>
      </c>
      <c r="L16" s="18">
        <v>5.6481310000000002</v>
      </c>
      <c r="M16" s="13">
        <v>3.8625E-2</v>
      </c>
      <c r="N16" s="13">
        <v>0.107754</v>
      </c>
    </row>
    <row r="17" spans="1:14" x14ac:dyDescent="0.25">
      <c r="A17" s="5" t="s">
        <v>25</v>
      </c>
      <c r="B17" s="5">
        <v>2099993</v>
      </c>
      <c r="C17" s="8"/>
      <c r="D17" s="7">
        <v>794397</v>
      </c>
      <c r="E17" s="14">
        <v>456</v>
      </c>
      <c r="F17" s="14">
        <v>671</v>
      </c>
      <c r="G17" s="14">
        <v>890</v>
      </c>
      <c r="H17" s="14"/>
      <c r="I17" s="6">
        <v>1.056438</v>
      </c>
      <c r="J17" s="7">
        <v>30.73122</v>
      </c>
      <c r="K17" s="13">
        <v>57.992400000000004</v>
      </c>
      <c r="L17" s="18">
        <v>5.0782850000000002</v>
      </c>
      <c r="M17" s="13">
        <v>8.6844000000000005E-2</v>
      </c>
      <c r="N17" s="13">
        <v>0.27717199999999997</v>
      </c>
    </row>
    <row r="18" spans="1:14" x14ac:dyDescent="0.25">
      <c r="A18" s="5" t="s">
        <v>26</v>
      </c>
      <c r="B18" s="5">
        <v>2099994</v>
      </c>
      <c r="C18" s="8"/>
      <c r="D18" s="7">
        <v>1168326</v>
      </c>
      <c r="E18" s="14">
        <v>1278</v>
      </c>
      <c r="F18" s="14">
        <v>1715</v>
      </c>
      <c r="G18" s="14">
        <v>2177</v>
      </c>
      <c r="H18" s="14"/>
      <c r="I18" s="6">
        <v>1.28816</v>
      </c>
      <c r="J18" s="7">
        <v>38.438589999999998</v>
      </c>
      <c r="K18" s="13">
        <v>53.526800000000001</v>
      </c>
      <c r="L18" s="18">
        <v>4.9966330000000001</v>
      </c>
      <c r="M18" s="13">
        <v>5.7804000000000001E-2</v>
      </c>
      <c r="N18" s="13">
        <v>0.13575699999999999</v>
      </c>
    </row>
    <row r="19" spans="1:14" x14ac:dyDescent="0.25">
      <c r="A19" s="5" t="s">
        <v>27</v>
      </c>
      <c r="B19" s="5">
        <v>2099995</v>
      </c>
      <c r="C19" s="8"/>
      <c r="D19" s="7">
        <v>1428271</v>
      </c>
      <c r="E19" s="14">
        <v>2967</v>
      </c>
      <c r="F19" s="14">
        <v>3916</v>
      </c>
      <c r="G19" s="14">
        <v>4929</v>
      </c>
      <c r="H19" s="14"/>
      <c r="I19" s="6">
        <v>1.425357</v>
      </c>
      <c r="J19" s="7">
        <v>39.209859999999999</v>
      </c>
      <c r="K19" s="13">
        <v>52.845599999999997</v>
      </c>
      <c r="L19" s="18">
        <v>2.6808519999999998</v>
      </c>
      <c r="M19" s="13">
        <v>0.10027999999999999</v>
      </c>
      <c r="N19" s="13">
        <v>0.24878800000000001</v>
      </c>
    </row>
    <row r="20" spans="1:14" x14ac:dyDescent="0.25">
      <c r="A20" s="5" t="s">
        <v>28</v>
      </c>
      <c r="B20" s="5">
        <v>2099996</v>
      </c>
      <c r="C20" s="8"/>
      <c r="D20" s="7">
        <v>1749264</v>
      </c>
      <c r="E20" s="14">
        <v>3106</v>
      </c>
      <c r="F20" s="14">
        <v>4107</v>
      </c>
      <c r="G20" s="14">
        <v>5289</v>
      </c>
      <c r="H20" s="14"/>
      <c r="I20" s="6">
        <v>1.3882669999999999</v>
      </c>
      <c r="J20" s="7">
        <v>40.14723</v>
      </c>
      <c r="K20" s="13">
        <v>53.094709999999999</v>
      </c>
      <c r="L20" s="18">
        <v>3.1156860000000002</v>
      </c>
      <c r="M20" s="13">
        <v>9.2734999999999998E-2</v>
      </c>
      <c r="N20" s="13">
        <v>0.27712199999999998</v>
      </c>
    </row>
    <row r="21" spans="1:14" x14ac:dyDescent="0.25">
      <c r="A21" s="5" t="s">
        <v>29</v>
      </c>
      <c r="B21" s="5">
        <v>2099997</v>
      </c>
      <c r="C21" s="8" t="s">
        <v>88</v>
      </c>
      <c r="D21" s="7">
        <v>757200.8</v>
      </c>
      <c r="E21" s="14">
        <v>1433</v>
      </c>
      <c r="F21" s="14">
        <v>1700</v>
      </c>
      <c r="G21" s="14">
        <v>2049</v>
      </c>
      <c r="H21" s="14"/>
      <c r="I21" s="6">
        <v>1.3418950000000001</v>
      </c>
      <c r="J21" s="7">
        <v>44.302909999999997</v>
      </c>
      <c r="K21" s="13">
        <v>53.756300000000003</v>
      </c>
      <c r="L21" s="18">
        <v>3.701533</v>
      </c>
      <c r="M21" s="13">
        <v>8.7180999999999995E-2</v>
      </c>
      <c r="N21" s="13">
        <v>0.18707699999999999</v>
      </c>
    </row>
    <row r="22" spans="1:14" x14ac:dyDescent="0.25">
      <c r="A22" s="5" t="s">
        <v>30</v>
      </c>
      <c r="B22" s="5">
        <v>2099998</v>
      </c>
      <c r="C22" s="8" t="s">
        <v>88</v>
      </c>
      <c r="D22" s="7">
        <v>692843.8</v>
      </c>
      <c r="E22" s="14">
        <v>1335</v>
      </c>
      <c r="F22" s="14">
        <v>1910</v>
      </c>
      <c r="G22" s="14">
        <v>2540</v>
      </c>
      <c r="H22" s="14"/>
      <c r="I22" s="6">
        <v>1.716493</v>
      </c>
      <c r="J22" s="7">
        <v>58.219760000000001</v>
      </c>
      <c r="K22" s="13">
        <v>53.790689999999998</v>
      </c>
      <c r="L22" s="18">
        <v>3.632304</v>
      </c>
      <c r="M22" s="13">
        <v>0.17057900000000001</v>
      </c>
      <c r="N22" s="13">
        <v>0.38793499999999997</v>
      </c>
    </row>
    <row r="23" spans="1:14" x14ac:dyDescent="0.25">
      <c r="A23" s="5" t="s">
        <v>31</v>
      </c>
      <c r="B23" s="5">
        <v>2099999</v>
      </c>
      <c r="C23" s="8"/>
      <c r="D23" s="7">
        <v>648596.9</v>
      </c>
      <c r="E23" s="14">
        <v>1208</v>
      </c>
      <c r="F23" s="14">
        <v>1480</v>
      </c>
      <c r="G23" s="14">
        <v>1809</v>
      </c>
      <c r="H23" s="14"/>
      <c r="I23" s="6">
        <v>1.9852780000000001</v>
      </c>
      <c r="J23" s="7">
        <v>50.828029999999998</v>
      </c>
      <c r="K23" s="13">
        <v>52.984560000000002</v>
      </c>
      <c r="L23" s="18">
        <v>3.203023</v>
      </c>
      <c r="M23" s="13">
        <v>8.7676000000000004E-2</v>
      </c>
      <c r="N23" s="13">
        <v>0.285279</v>
      </c>
    </row>
    <row r="24" spans="1:14" x14ac:dyDescent="0.25">
      <c r="A24" s="5" t="s">
        <v>32</v>
      </c>
      <c r="B24" s="5">
        <v>2599991</v>
      </c>
      <c r="C24" s="8"/>
      <c r="D24" s="7">
        <v>740836.7</v>
      </c>
      <c r="E24" s="14">
        <v>1770</v>
      </c>
      <c r="F24" s="14">
        <v>2043</v>
      </c>
      <c r="G24" s="14">
        <v>2355</v>
      </c>
      <c r="H24" s="14"/>
      <c r="I24" s="6">
        <v>1.707382</v>
      </c>
      <c r="J24" s="7">
        <v>47.806310000000003</v>
      </c>
      <c r="K24" s="13">
        <v>52.96331</v>
      </c>
      <c r="L24" s="18">
        <v>3.257107</v>
      </c>
      <c r="M24" s="13">
        <v>0.11239300000000001</v>
      </c>
      <c r="N24" s="13">
        <v>0.28099800000000003</v>
      </c>
    </row>
    <row r="25" spans="1:14" x14ac:dyDescent="0.25">
      <c r="A25" s="5" t="s">
        <v>33</v>
      </c>
      <c r="B25" s="5">
        <v>2599992</v>
      </c>
      <c r="C25" s="8" t="s">
        <v>88</v>
      </c>
      <c r="D25" s="7">
        <v>794461.4</v>
      </c>
      <c r="E25" s="14">
        <v>1780</v>
      </c>
      <c r="F25" s="14">
        <v>2138</v>
      </c>
      <c r="G25" s="14">
        <v>2535</v>
      </c>
      <c r="H25" s="14"/>
      <c r="I25" s="6">
        <v>1.4514819999999999</v>
      </c>
      <c r="J25" s="7">
        <v>46.490780000000001</v>
      </c>
      <c r="K25" s="13">
        <v>52.326810000000002</v>
      </c>
      <c r="L25" s="18">
        <v>5.8154139999999996</v>
      </c>
      <c r="M25" s="13">
        <v>0.105209</v>
      </c>
      <c r="N25" s="13">
        <v>0.23027500000000001</v>
      </c>
    </row>
    <row r="26" spans="1:14" x14ac:dyDescent="0.25">
      <c r="A26" s="5" t="s">
        <v>34</v>
      </c>
      <c r="B26" s="5">
        <v>2599993</v>
      </c>
      <c r="C26" s="8"/>
      <c r="D26" s="7">
        <v>777159.9</v>
      </c>
      <c r="E26" s="14">
        <v>2070</v>
      </c>
      <c r="F26" s="14">
        <v>2501</v>
      </c>
      <c r="G26" s="14">
        <v>3017</v>
      </c>
      <c r="H26" s="14"/>
      <c r="I26" s="6">
        <v>1.5720000000000001</v>
      </c>
      <c r="J26" s="7">
        <v>51.372929999999997</v>
      </c>
      <c r="K26" s="13">
        <v>52.398899999999998</v>
      </c>
      <c r="L26" s="18">
        <v>6.3205099999999996</v>
      </c>
      <c r="M26" s="13">
        <v>0.23358100000000001</v>
      </c>
      <c r="N26" s="13">
        <v>0.61206199999999999</v>
      </c>
    </row>
    <row r="27" spans="1:14" x14ac:dyDescent="0.25">
      <c r="A27" s="5" t="s">
        <v>35</v>
      </c>
      <c r="B27" s="5">
        <v>2599994</v>
      </c>
      <c r="C27" s="8" t="s">
        <v>88</v>
      </c>
      <c r="D27" s="7">
        <v>800877</v>
      </c>
      <c r="E27" s="14">
        <v>2391</v>
      </c>
      <c r="F27" s="14">
        <v>2641</v>
      </c>
      <c r="G27" s="14">
        <v>2991</v>
      </c>
      <c r="H27" s="14"/>
      <c r="I27" s="6">
        <v>1.96</v>
      </c>
      <c r="J27" s="7">
        <v>69.743560000000002</v>
      </c>
      <c r="K27" s="13">
        <v>52.233400000000003</v>
      </c>
      <c r="L27" s="18">
        <v>5.6301220000000001</v>
      </c>
      <c r="M27" s="13">
        <v>0.35253899999999999</v>
      </c>
      <c r="N27" s="13">
        <v>1.008173</v>
      </c>
    </row>
    <row r="28" spans="1:14" x14ac:dyDescent="0.25">
      <c r="A28" s="5" t="s">
        <v>36</v>
      </c>
      <c r="B28" s="5">
        <v>2599995</v>
      </c>
      <c r="C28" s="8"/>
      <c r="D28" s="7">
        <v>533551.1</v>
      </c>
      <c r="E28" s="14">
        <v>1469</v>
      </c>
      <c r="F28" s="14">
        <v>1689</v>
      </c>
      <c r="G28" s="14">
        <v>1907</v>
      </c>
      <c r="H28" s="14"/>
      <c r="I28" s="6">
        <v>2.117</v>
      </c>
      <c r="J28" s="7">
        <v>69.82329</v>
      </c>
      <c r="K28" s="13">
        <v>52.178849999999997</v>
      </c>
      <c r="L28" s="18">
        <v>4.6196000000000002</v>
      </c>
      <c r="M28" s="13">
        <v>0.401424</v>
      </c>
      <c r="N28" s="13">
        <v>1.1803509999999999</v>
      </c>
    </row>
    <row r="29" spans="1:14" x14ac:dyDescent="0.25">
      <c r="A29" s="5" t="s">
        <v>37</v>
      </c>
      <c r="B29" s="5">
        <v>3099991</v>
      </c>
      <c r="C29" s="8"/>
      <c r="D29" s="7">
        <v>669694</v>
      </c>
      <c r="E29" s="14">
        <v>2115</v>
      </c>
      <c r="F29" s="14">
        <v>2264</v>
      </c>
      <c r="G29" s="14">
        <v>2414</v>
      </c>
      <c r="H29" s="14"/>
      <c r="I29" s="6">
        <v>1.57</v>
      </c>
      <c r="J29" s="7">
        <v>60.074629999999999</v>
      </c>
      <c r="K29" s="13">
        <v>53.461649999999999</v>
      </c>
      <c r="L29" s="18">
        <v>4.8936080000000004</v>
      </c>
      <c r="M29" s="13">
        <v>0.38575399999999999</v>
      </c>
      <c r="N29" s="13">
        <v>1.0219640000000001</v>
      </c>
    </row>
    <row r="30" spans="1:14" x14ac:dyDescent="0.25">
      <c r="A30" s="5" t="s">
        <v>38</v>
      </c>
      <c r="B30" s="5">
        <v>3599991</v>
      </c>
      <c r="C30" s="8"/>
      <c r="D30" s="7">
        <v>459595.2</v>
      </c>
      <c r="E30" s="14">
        <v>1680</v>
      </c>
      <c r="F30" s="14">
        <v>1774</v>
      </c>
      <c r="G30" s="14">
        <v>1881</v>
      </c>
      <c r="H30" s="14"/>
      <c r="I30" s="6">
        <v>1.913</v>
      </c>
      <c r="J30" s="7">
        <v>61.31194</v>
      </c>
      <c r="K30" s="13">
        <v>51.425350000000002</v>
      </c>
      <c r="L30" s="18">
        <v>4.3649420000000001</v>
      </c>
      <c r="M30" s="13">
        <v>0.40613100000000002</v>
      </c>
      <c r="N30" s="13">
        <v>1.22932</v>
      </c>
    </row>
    <row r="31" spans="1:14" x14ac:dyDescent="0.25">
      <c r="A31" s="5" t="s">
        <v>39</v>
      </c>
      <c r="B31" s="5">
        <v>3599992</v>
      </c>
      <c r="C31" s="8"/>
      <c r="D31" s="7">
        <v>294265.5</v>
      </c>
      <c r="E31" s="14">
        <v>919</v>
      </c>
      <c r="F31" s="14">
        <v>1018</v>
      </c>
      <c r="G31" s="14">
        <v>1107</v>
      </c>
      <c r="H31" s="14"/>
      <c r="I31" s="6">
        <v>1.782</v>
      </c>
      <c r="J31" s="7">
        <v>63.161799999999999</v>
      </c>
      <c r="K31" s="13">
        <v>51.408200000000001</v>
      </c>
      <c r="L31" s="18">
        <v>4.738048</v>
      </c>
      <c r="M31" s="13">
        <v>0.44072800000000001</v>
      </c>
      <c r="N31" s="13">
        <v>1.0724579999999999</v>
      </c>
    </row>
    <row r="32" spans="1:14" x14ac:dyDescent="0.25">
      <c r="A32" s="5" t="s">
        <v>40</v>
      </c>
      <c r="B32" s="5">
        <v>4099991</v>
      </c>
      <c r="C32" s="8"/>
      <c r="D32" s="7">
        <v>571885.80000000005</v>
      </c>
      <c r="E32" s="14">
        <v>1163</v>
      </c>
      <c r="F32" s="14">
        <v>1318</v>
      </c>
      <c r="G32" s="14">
        <v>1509</v>
      </c>
      <c r="H32" s="14"/>
      <c r="I32" s="6">
        <v>1.254</v>
      </c>
      <c r="J32" s="7">
        <v>37.003830000000001</v>
      </c>
      <c r="K32" s="13">
        <v>51.306800000000003</v>
      </c>
      <c r="L32" s="18">
        <v>7.0745709999999997</v>
      </c>
      <c r="M32" s="13">
        <v>0.76570400000000005</v>
      </c>
      <c r="N32" s="13">
        <v>4.8915740000000003</v>
      </c>
    </row>
    <row r="33" spans="1:14" x14ac:dyDescent="0.25">
      <c r="A33" s="5" t="s">
        <v>41</v>
      </c>
      <c r="B33" s="5">
        <v>4099992</v>
      </c>
      <c r="C33" s="8"/>
      <c r="D33" s="7">
        <v>356882.4</v>
      </c>
      <c r="E33" s="14">
        <v>977</v>
      </c>
      <c r="F33" s="14">
        <v>1085</v>
      </c>
      <c r="G33" s="14">
        <v>1201</v>
      </c>
      <c r="H33" s="14"/>
      <c r="I33" s="6">
        <v>1.631</v>
      </c>
      <c r="J33" s="7">
        <v>51.144689999999997</v>
      </c>
      <c r="K33" s="13">
        <v>51.592199999999998</v>
      </c>
      <c r="L33" s="18">
        <v>5.0945330000000002</v>
      </c>
      <c r="M33" s="13">
        <v>0.54161300000000001</v>
      </c>
      <c r="N33" s="13">
        <v>1.8617440000000001</v>
      </c>
    </row>
    <row r="34" spans="1:14" x14ac:dyDescent="0.25">
      <c r="A34" s="5" t="s">
        <v>42</v>
      </c>
      <c r="B34" s="5">
        <v>4099993</v>
      </c>
      <c r="C34" s="8"/>
      <c r="D34" s="7">
        <v>594244</v>
      </c>
      <c r="E34" s="14">
        <v>1246</v>
      </c>
      <c r="F34" s="14">
        <v>1366</v>
      </c>
      <c r="G34" s="14">
        <v>1509</v>
      </c>
      <c r="H34" s="14"/>
      <c r="I34" s="6">
        <v>1.5609999999999999</v>
      </c>
      <c r="J34" s="7">
        <v>42.757980000000003</v>
      </c>
      <c r="K34" s="13">
        <v>51.0274</v>
      </c>
      <c r="L34" s="18">
        <v>10.34918</v>
      </c>
      <c r="M34" s="13">
        <v>1.137435</v>
      </c>
      <c r="N34" s="13">
        <v>6.1982369999999998</v>
      </c>
    </row>
    <row r="35" spans="1:14" x14ac:dyDescent="0.25">
      <c r="A35" s="5" t="s">
        <v>43</v>
      </c>
      <c r="B35" s="5">
        <v>4099994</v>
      </c>
      <c r="C35" s="8"/>
      <c r="D35" s="7">
        <v>251663</v>
      </c>
      <c r="E35" s="14">
        <v>512</v>
      </c>
      <c r="F35" s="14">
        <v>597</v>
      </c>
      <c r="G35" s="14">
        <v>674</v>
      </c>
      <c r="H35" s="14"/>
      <c r="I35" s="6">
        <v>1.712</v>
      </c>
      <c r="J35" s="7">
        <v>59.178179999999998</v>
      </c>
      <c r="K35" s="13">
        <v>50.845599999999997</v>
      </c>
      <c r="L35" s="18">
        <v>9.8286899999999999</v>
      </c>
      <c r="M35" s="13">
        <v>0.91709499999999999</v>
      </c>
      <c r="N35" s="13">
        <v>3.700485</v>
      </c>
    </row>
    <row r="36" spans="1:14" x14ac:dyDescent="0.25">
      <c r="A36" s="5" t="s">
        <v>44</v>
      </c>
      <c r="B36" s="5">
        <v>4505991</v>
      </c>
      <c r="C36" s="8"/>
      <c r="D36" s="7">
        <v>492775.2</v>
      </c>
      <c r="E36" s="14">
        <v>1485</v>
      </c>
      <c r="F36" s="14">
        <v>1610</v>
      </c>
      <c r="G36" s="14">
        <v>1744</v>
      </c>
      <c r="H36" s="14"/>
      <c r="I36" s="6">
        <v>1.9239999999999999</v>
      </c>
      <c r="J36" s="7">
        <v>59.267110000000002</v>
      </c>
      <c r="K36" s="13">
        <v>51.28125</v>
      </c>
      <c r="L36" s="18">
        <v>2.898793</v>
      </c>
      <c r="M36" s="13">
        <v>0.27702599999999999</v>
      </c>
      <c r="N36" s="13">
        <v>0.73489599999999999</v>
      </c>
    </row>
    <row r="37" spans="1:14" x14ac:dyDescent="0.25">
      <c r="A37" s="5" t="s">
        <v>45</v>
      </c>
      <c r="B37" s="5">
        <v>4599991</v>
      </c>
      <c r="C37" s="8"/>
      <c r="D37" s="7">
        <v>423798</v>
      </c>
      <c r="E37" s="14">
        <v>1081</v>
      </c>
      <c r="F37" s="14">
        <v>1183</v>
      </c>
      <c r="G37" s="14">
        <v>1289</v>
      </c>
      <c r="H37" s="14"/>
      <c r="I37" s="6">
        <v>2.1520000000000001</v>
      </c>
      <c r="J37" s="7">
        <v>70.797870000000003</v>
      </c>
      <c r="K37" s="13">
        <v>51.360149999999997</v>
      </c>
      <c r="L37" s="18">
        <v>5.0165790000000001</v>
      </c>
      <c r="M37" s="13">
        <v>0.372062</v>
      </c>
      <c r="N37" s="13">
        <v>1.329518</v>
      </c>
    </row>
    <row r="38" spans="1:14" x14ac:dyDescent="0.25">
      <c r="A38" s="5" t="s">
        <v>46</v>
      </c>
      <c r="B38" s="5">
        <v>4599992</v>
      </c>
      <c r="C38" s="8"/>
      <c r="D38" s="7">
        <v>494728.1</v>
      </c>
      <c r="E38" s="14">
        <v>1310</v>
      </c>
      <c r="F38" s="14">
        <v>1403</v>
      </c>
      <c r="G38" s="14">
        <v>1506</v>
      </c>
      <c r="H38" s="14"/>
      <c r="I38" s="6">
        <v>1.986</v>
      </c>
      <c r="J38" s="7">
        <v>63.080779999999997</v>
      </c>
      <c r="K38" s="13">
        <v>51.215150000000001</v>
      </c>
      <c r="L38" s="18">
        <v>5.9839380000000002</v>
      </c>
      <c r="M38" s="13">
        <v>0.707121</v>
      </c>
      <c r="N38" s="13">
        <v>2.7557510000000001</v>
      </c>
    </row>
    <row r="39" spans="1:14" x14ac:dyDescent="0.25">
      <c r="A39" s="5" t="s">
        <v>47</v>
      </c>
      <c r="B39" s="5">
        <v>4599993</v>
      </c>
      <c r="C39" s="8"/>
      <c r="D39" s="7">
        <v>299539.09999999998</v>
      </c>
      <c r="E39" s="14">
        <v>890</v>
      </c>
      <c r="F39" s="14">
        <v>976</v>
      </c>
      <c r="G39" s="14">
        <v>1067</v>
      </c>
      <c r="H39" s="14"/>
      <c r="I39" s="6">
        <v>1.7749999999999999</v>
      </c>
      <c r="J39" s="7">
        <v>59.87688</v>
      </c>
      <c r="K39" s="13">
        <v>52.130099999999999</v>
      </c>
      <c r="L39" s="18">
        <v>3.5105659999999999</v>
      </c>
      <c r="M39" s="13">
        <v>0.37665599999999999</v>
      </c>
      <c r="N39" s="13">
        <v>0.85353100000000004</v>
      </c>
    </row>
    <row r="40" spans="1:14" x14ac:dyDescent="0.25">
      <c r="A40" s="5" t="s">
        <v>48</v>
      </c>
      <c r="B40" s="5">
        <v>5030991</v>
      </c>
      <c r="C40" s="8"/>
      <c r="D40" s="7">
        <v>625642.5</v>
      </c>
      <c r="E40" s="14">
        <v>2025</v>
      </c>
      <c r="F40" s="14">
        <v>2246</v>
      </c>
      <c r="G40" s="14">
        <v>2508</v>
      </c>
      <c r="H40" s="14"/>
      <c r="I40" s="6">
        <v>1.5620000000000001</v>
      </c>
      <c r="J40" s="7">
        <v>58.419119999999999</v>
      </c>
      <c r="K40" s="13">
        <v>53.316400000000002</v>
      </c>
      <c r="L40" s="18">
        <v>4.7881080000000003</v>
      </c>
      <c r="M40" s="13">
        <v>0.36615900000000001</v>
      </c>
      <c r="N40" s="13">
        <v>1.0651539999999999</v>
      </c>
    </row>
    <row r="41" spans="1:14" x14ac:dyDescent="0.25">
      <c r="A41" s="5" t="s">
        <v>49</v>
      </c>
      <c r="B41" s="5">
        <v>5030992</v>
      </c>
      <c r="C41" s="8"/>
      <c r="D41" s="7">
        <v>647352.5</v>
      </c>
      <c r="E41" s="14">
        <v>2209</v>
      </c>
      <c r="F41" s="14">
        <v>2384</v>
      </c>
      <c r="G41" s="14">
        <v>2561</v>
      </c>
      <c r="H41" s="14"/>
      <c r="I41" s="6">
        <v>1.7</v>
      </c>
      <c r="J41" s="7">
        <v>63.950420000000001</v>
      </c>
      <c r="K41" s="13">
        <v>53.1828</v>
      </c>
      <c r="L41" s="18">
        <v>3.106414</v>
      </c>
      <c r="M41" s="13">
        <v>0.38094699999999998</v>
      </c>
      <c r="N41" s="13">
        <v>0.82148600000000005</v>
      </c>
    </row>
    <row r="42" spans="1:14" x14ac:dyDescent="0.25">
      <c r="A42" s="5" t="s">
        <v>50</v>
      </c>
      <c r="B42" s="5">
        <v>5030993</v>
      </c>
      <c r="C42" s="8"/>
      <c r="D42" s="7">
        <v>696490</v>
      </c>
      <c r="E42" s="14">
        <v>2494</v>
      </c>
      <c r="F42" s="14">
        <v>2728</v>
      </c>
      <c r="G42" s="14">
        <v>2942</v>
      </c>
      <c r="H42" s="14"/>
      <c r="I42" s="6">
        <v>1.665</v>
      </c>
      <c r="J42" s="7">
        <v>62.581670000000003</v>
      </c>
      <c r="K42" s="13">
        <v>53.411349999999999</v>
      </c>
      <c r="L42" s="18">
        <v>4.8058050000000003</v>
      </c>
      <c r="M42" s="13">
        <v>0.310199</v>
      </c>
      <c r="N42" s="13">
        <v>0.81015499999999996</v>
      </c>
    </row>
    <row r="43" spans="1:14" x14ac:dyDescent="0.25">
      <c r="A43" s="5" t="s">
        <v>51</v>
      </c>
      <c r="B43" s="5">
        <v>5535001</v>
      </c>
      <c r="C43" s="8"/>
      <c r="D43" s="7">
        <v>266932.3</v>
      </c>
      <c r="E43" s="14">
        <v>689</v>
      </c>
      <c r="F43" s="14">
        <v>798</v>
      </c>
      <c r="G43" s="14">
        <v>912</v>
      </c>
      <c r="H43" s="14"/>
      <c r="I43" s="6">
        <v>1.5249999999999999</v>
      </c>
      <c r="J43" s="7">
        <v>59.539189999999998</v>
      </c>
      <c r="K43" s="13">
        <v>54.202199999999998</v>
      </c>
      <c r="L43" s="18">
        <v>5.6542649999999997</v>
      </c>
      <c r="M43" s="13">
        <v>0.60301899999999997</v>
      </c>
      <c r="N43" s="13">
        <v>1.92533</v>
      </c>
    </row>
    <row r="44" spans="1:14" x14ac:dyDescent="0.25">
      <c r="A44" s="5" t="s">
        <v>52</v>
      </c>
      <c r="B44" s="5">
        <v>5535991</v>
      </c>
      <c r="C44" s="8"/>
      <c r="D44" s="7">
        <v>592982.5</v>
      </c>
      <c r="E44" s="14">
        <v>1828</v>
      </c>
      <c r="F44" s="14">
        <v>1955</v>
      </c>
      <c r="G44" s="14">
        <v>2116</v>
      </c>
      <c r="H44" s="14"/>
      <c r="I44" s="6">
        <v>1.7010000000000001</v>
      </c>
      <c r="J44" s="7">
        <v>64.456460000000007</v>
      </c>
      <c r="K44" s="13">
        <v>52.534199999999998</v>
      </c>
      <c r="L44" s="18">
        <v>3.0562179999999999</v>
      </c>
      <c r="M44" s="13">
        <v>0.275426</v>
      </c>
      <c r="N44" s="13">
        <v>0.63122400000000001</v>
      </c>
    </row>
    <row r="45" spans="1:14" x14ac:dyDescent="0.25">
      <c r="A45" s="5" t="s">
        <v>53</v>
      </c>
      <c r="B45" s="5">
        <v>5599991</v>
      </c>
      <c r="C45" s="8"/>
      <c r="D45" s="7">
        <v>285642.7</v>
      </c>
      <c r="E45" s="14">
        <v>1051</v>
      </c>
      <c r="F45" s="14">
        <v>1172</v>
      </c>
      <c r="G45" s="14">
        <v>1304</v>
      </c>
      <c r="H45" s="14"/>
      <c r="I45" s="6">
        <v>1.6539999999999999</v>
      </c>
      <c r="J45" s="7">
        <v>57.89331</v>
      </c>
      <c r="K45" s="13">
        <v>53.032200000000003</v>
      </c>
      <c r="L45" s="18">
        <v>2.7317589999999998</v>
      </c>
      <c r="M45" s="13">
        <v>0.37467</v>
      </c>
      <c r="N45" s="13">
        <v>0.89168499999999995</v>
      </c>
    </row>
    <row r="46" spans="1:14" x14ac:dyDescent="0.25">
      <c r="A46" s="5" t="s">
        <v>54</v>
      </c>
      <c r="B46" s="5">
        <v>5599992</v>
      </c>
      <c r="C46" s="8"/>
      <c r="D46" s="7">
        <v>229312.2</v>
      </c>
      <c r="E46" s="14">
        <v>725</v>
      </c>
      <c r="F46" s="14">
        <v>818</v>
      </c>
      <c r="G46" s="14">
        <v>923</v>
      </c>
      <c r="H46" s="14"/>
      <c r="I46" s="6">
        <v>1.7050000000000001</v>
      </c>
      <c r="J46" s="7">
        <v>62.132669999999997</v>
      </c>
      <c r="K46" s="13">
        <v>52.338450000000002</v>
      </c>
      <c r="L46" s="18">
        <v>4.947425</v>
      </c>
      <c r="M46" s="13">
        <v>0.64968800000000004</v>
      </c>
      <c r="N46" s="13">
        <v>1.7817179999999999</v>
      </c>
    </row>
    <row r="47" spans="1:14" x14ac:dyDescent="0.25">
      <c r="A47" s="5" t="s">
        <v>55</v>
      </c>
      <c r="B47" s="5">
        <v>6000991</v>
      </c>
      <c r="C47" s="8"/>
      <c r="D47" s="7">
        <v>157890.29999999999</v>
      </c>
      <c r="E47" s="14">
        <v>491</v>
      </c>
      <c r="F47" s="14">
        <v>535</v>
      </c>
      <c r="G47" s="14">
        <v>588</v>
      </c>
      <c r="H47" s="14"/>
      <c r="I47" s="6">
        <v>1.4810000000000001</v>
      </c>
      <c r="J47" s="7">
        <v>68.904139999999998</v>
      </c>
      <c r="K47" s="13">
        <v>55.865299999999998</v>
      </c>
      <c r="L47" s="18">
        <v>6.3266859999999996</v>
      </c>
      <c r="M47" s="13">
        <v>0.314807</v>
      </c>
      <c r="N47" s="13">
        <v>0.66305000000000003</v>
      </c>
    </row>
    <row r="48" spans="1:14" x14ac:dyDescent="0.25">
      <c r="A48" s="5" t="s">
        <v>56</v>
      </c>
      <c r="B48" s="5">
        <v>6099991</v>
      </c>
      <c r="C48" s="8"/>
      <c r="D48" s="7">
        <v>197160.6</v>
      </c>
      <c r="E48" s="14">
        <v>654</v>
      </c>
      <c r="F48" s="14">
        <v>733</v>
      </c>
      <c r="G48" s="14">
        <v>825</v>
      </c>
      <c r="H48" s="14"/>
      <c r="I48" s="6">
        <v>1.4630000000000001</v>
      </c>
      <c r="J48" s="7">
        <v>55.87359</v>
      </c>
      <c r="K48" s="13">
        <v>53.864449999999998</v>
      </c>
      <c r="L48" s="18">
        <v>5.6771120000000002</v>
      </c>
      <c r="M48" s="13">
        <v>0.74308200000000002</v>
      </c>
      <c r="N48" s="13">
        <v>1.546278</v>
      </c>
    </row>
    <row r="49" spans="1:14" x14ac:dyDescent="0.25">
      <c r="A49" s="5" t="s">
        <v>57</v>
      </c>
      <c r="B49" s="5">
        <v>6099992</v>
      </c>
      <c r="C49" s="8"/>
      <c r="D49" s="7">
        <v>273134.5</v>
      </c>
      <c r="E49" s="14">
        <v>1278</v>
      </c>
      <c r="F49" s="14">
        <v>1372</v>
      </c>
      <c r="G49" s="14">
        <v>1477</v>
      </c>
      <c r="H49" s="14"/>
      <c r="I49" s="6">
        <v>1.2809999999999999</v>
      </c>
      <c r="J49" s="7">
        <v>49.057130000000001</v>
      </c>
      <c r="K49" s="13">
        <v>53.52825</v>
      </c>
      <c r="L49" s="18">
        <v>5.3234310000000002</v>
      </c>
      <c r="M49" s="13">
        <v>0.74238499999999996</v>
      </c>
      <c r="N49" s="13">
        <v>1.7911239999999999</v>
      </c>
    </row>
    <row r="50" spans="1:14" x14ac:dyDescent="0.25">
      <c r="A50" s="5" t="s">
        <v>58</v>
      </c>
      <c r="B50" s="5">
        <v>6099993</v>
      </c>
      <c r="C50" s="8"/>
      <c r="D50" s="7">
        <v>231665.9</v>
      </c>
      <c r="E50" s="14">
        <v>1126</v>
      </c>
      <c r="F50" s="14">
        <v>1219</v>
      </c>
      <c r="G50" s="14">
        <v>1323</v>
      </c>
      <c r="H50" s="14"/>
      <c r="I50" s="6">
        <v>1.2589999999999999</v>
      </c>
      <c r="J50" s="7">
        <v>55.243200000000002</v>
      </c>
      <c r="K50" s="13">
        <v>53.355699999999999</v>
      </c>
      <c r="L50" s="18">
        <v>2.8598690000000002</v>
      </c>
      <c r="M50" s="13">
        <v>0.183084</v>
      </c>
      <c r="N50" s="13">
        <v>0.407107</v>
      </c>
    </row>
    <row r="51" spans="1:14" x14ac:dyDescent="0.25">
      <c r="A51" s="5" t="s">
        <v>59</v>
      </c>
      <c r="B51" s="5">
        <v>6099994</v>
      </c>
      <c r="C51" s="8"/>
      <c r="D51" s="7">
        <v>114444.3</v>
      </c>
      <c r="E51" s="14">
        <v>289</v>
      </c>
      <c r="F51" s="14">
        <v>349</v>
      </c>
      <c r="G51" s="14">
        <v>409</v>
      </c>
      <c r="H51" s="14"/>
      <c r="I51" s="6">
        <v>0.94099999999999995</v>
      </c>
      <c r="J51" s="7">
        <v>46.991950000000003</v>
      </c>
      <c r="K51" s="13">
        <v>56.169350000000001</v>
      </c>
      <c r="L51" s="18">
        <v>6.1776109999999997</v>
      </c>
      <c r="M51" s="13">
        <v>1.151257</v>
      </c>
      <c r="N51" s="13">
        <v>2.0817519999999998</v>
      </c>
    </row>
    <row r="52" spans="1:14" x14ac:dyDescent="0.25">
      <c r="A52" s="5" t="s">
        <v>60</v>
      </c>
      <c r="B52" s="5">
        <v>6500991</v>
      </c>
      <c r="C52" s="8"/>
      <c r="D52" s="7">
        <v>278421.59999999998</v>
      </c>
      <c r="E52" s="14">
        <v>582</v>
      </c>
      <c r="F52" s="14">
        <v>659</v>
      </c>
      <c r="G52" s="14">
        <v>744</v>
      </c>
      <c r="H52" s="14"/>
      <c r="I52" s="6">
        <v>1.4990000000000001</v>
      </c>
      <c r="J52" s="7">
        <v>56.970660000000002</v>
      </c>
      <c r="K52" s="13">
        <v>51.800699999999999</v>
      </c>
      <c r="L52" s="18">
        <v>8.8957540000000002</v>
      </c>
      <c r="M52" s="13">
        <v>1.094355</v>
      </c>
      <c r="N52" s="13">
        <v>3.6383420000000002</v>
      </c>
    </row>
    <row r="53" spans="1:14" x14ac:dyDescent="0.25">
      <c r="A53" s="5" t="s">
        <v>61</v>
      </c>
      <c r="B53" s="5">
        <v>6599991</v>
      </c>
      <c r="C53" s="8"/>
      <c r="D53" s="7">
        <v>310375.8</v>
      </c>
      <c r="E53" s="14">
        <v>1057</v>
      </c>
      <c r="F53" s="14">
        <v>1172</v>
      </c>
      <c r="G53" s="14">
        <v>1278</v>
      </c>
      <c r="H53" s="14"/>
      <c r="I53" s="6">
        <v>1.429</v>
      </c>
      <c r="J53" s="7">
        <v>56.252679999999998</v>
      </c>
      <c r="K53" s="13">
        <v>52.688699999999997</v>
      </c>
      <c r="L53" s="18">
        <v>4.6224290000000003</v>
      </c>
      <c r="M53" s="13">
        <v>0.61654100000000001</v>
      </c>
      <c r="N53" s="13">
        <v>1.633705</v>
      </c>
    </row>
    <row r="54" spans="1:14" x14ac:dyDescent="0.25">
      <c r="A54" s="5" t="s">
        <v>62</v>
      </c>
      <c r="B54" s="5">
        <v>6599992</v>
      </c>
      <c r="C54" s="8"/>
      <c r="D54" s="7">
        <v>99354.62</v>
      </c>
      <c r="E54" s="14">
        <v>464</v>
      </c>
      <c r="F54" s="14">
        <v>534</v>
      </c>
      <c r="G54" s="14">
        <v>613</v>
      </c>
      <c r="H54" s="14"/>
      <c r="I54" s="6">
        <v>1.3660000000000001</v>
      </c>
      <c r="J54" s="7">
        <v>41.792870000000001</v>
      </c>
      <c r="K54" s="13">
        <v>52.668199999999999</v>
      </c>
      <c r="L54" s="18">
        <v>7.1715479999999996</v>
      </c>
      <c r="M54" s="13">
        <v>0.27773199999999998</v>
      </c>
      <c r="N54" s="13">
        <v>0.59882899999999994</v>
      </c>
    </row>
    <row r="55" spans="1:14" x14ac:dyDescent="0.25">
      <c r="A55" s="5" t="s">
        <v>63</v>
      </c>
      <c r="B55" s="5">
        <v>6599993</v>
      </c>
      <c r="C55" s="8"/>
      <c r="D55" s="7">
        <v>220305.3</v>
      </c>
      <c r="E55" s="14">
        <v>872</v>
      </c>
      <c r="F55" s="14">
        <v>960</v>
      </c>
      <c r="G55" s="14">
        <v>1055</v>
      </c>
      <c r="H55" s="14"/>
      <c r="I55" s="6">
        <v>1.425</v>
      </c>
      <c r="J55" s="7">
        <v>54.12097</v>
      </c>
      <c r="K55" s="13">
        <v>52.132800000000003</v>
      </c>
      <c r="L55" s="18">
        <v>5.8588889999999996</v>
      </c>
      <c r="M55" s="13">
        <v>0.46381499999999998</v>
      </c>
      <c r="N55" s="13">
        <v>1.016629</v>
      </c>
    </row>
    <row r="56" spans="1:14" x14ac:dyDescent="0.25">
      <c r="A56" s="5" t="s">
        <v>64</v>
      </c>
      <c r="B56" s="5">
        <v>6599994</v>
      </c>
      <c r="C56" s="8"/>
      <c r="D56" s="7">
        <v>209953.5</v>
      </c>
      <c r="E56" s="14">
        <v>617</v>
      </c>
      <c r="F56" s="14">
        <v>693</v>
      </c>
      <c r="G56" s="14">
        <v>783</v>
      </c>
      <c r="H56" s="14"/>
      <c r="I56" s="6">
        <v>1.2170000000000001</v>
      </c>
      <c r="J56" s="7">
        <v>54.516849999999998</v>
      </c>
      <c r="K56" s="13">
        <v>51.840800000000002</v>
      </c>
      <c r="L56" s="18">
        <v>6.0074540000000001</v>
      </c>
      <c r="M56" s="13">
        <v>0.49346499999999999</v>
      </c>
      <c r="N56" s="13">
        <v>1.23692</v>
      </c>
    </row>
    <row r="57" spans="1:14" x14ac:dyDescent="0.25">
      <c r="A57" s="5" t="s">
        <v>65</v>
      </c>
      <c r="B57" s="5">
        <v>7099991</v>
      </c>
      <c r="C57" s="8"/>
      <c r="D57" s="7">
        <v>526690.80000000005</v>
      </c>
      <c r="E57" s="14">
        <v>1348</v>
      </c>
      <c r="F57" s="14">
        <v>1536</v>
      </c>
      <c r="G57" s="14">
        <v>1726</v>
      </c>
      <c r="H57" s="14"/>
      <c r="I57" s="6">
        <v>1.4243399999999999</v>
      </c>
      <c r="J57" s="7">
        <v>43.192450000000001</v>
      </c>
      <c r="K57" s="13">
        <v>52.533900000000003</v>
      </c>
      <c r="L57" s="18">
        <v>2.2696329999999998</v>
      </c>
      <c r="M57" s="13">
        <v>0.188719</v>
      </c>
      <c r="N57" s="13">
        <v>0.70479700000000001</v>
      </c>
    </row>
    <row r="58" spans="1:14" x14ac:dyDescent="0.25">
      <c r="A58" s="5" t="s">
        <v>66</v>
      </c>
      <c r="B58" s="5">
        <v>7099992</v>
      </c>
      <c r="C58" s="8"/>
      <c r="D58" s="7">
        <v>563117.80000000005</v>
      </c>
      <c r="E58" s="14">
        <v>1382</v>
      </c>
      <c r="F58" s="14">
        <v>1736</v>
      </c>
      <c r="G58" s="14">
        <v>2121</v>
      </c>
      <c r="H58" s="14"/>
      <c r="I58" s="6">
        <v>1.5365329999999999</v>
      </c>
      <c r="J58" s="7">
        <v>53.243189999999998</v>
      </c>
      <c r="K58" s="13">
        <v>51.44012</v>
      </c>
      <c r="L58" s="18">
        <v>4.7917439999999996</v>
      </c>
      <c r="M58" s="13">
        <v>0.29978100000000002</v>
      </c>
      <c r="N58" s="13">
        <v>1.039317</v>
      </c>
    </row>
    <row r="59" spans="1:14" x14ac:dyDescent="0.25">
      <c r="A59" s="5" t="s">
        <v>67</v>
      </c>
      <c r="B59" s="5">
        <v>7099993</v>
      </c>
      <c r="C59" s="8"/>
      <c r="D59" s="7">
        <v>480361.2</v>
      </c>
      <c r="E59" s="14">
        <v>824</v>
      </c>
      <c r="F59" s="14">
        <v>962</v>
      </c>
      <c r="G59" s="14">
        <v>1122</v>
      </c>
      <c r="H59" s="14"/>
      <c r="I59" s="6">
        <v>1.5716220000000001</v>
      </c>
      <c r="J59" s="7">
        <v>43.796309999999998</v>
      </c>
      <c r="K59" s="13">
        <v>53.499549999999999</v>
      </c>
      <c r="L59" s="18">
        <v>8.6311429999999998</v>
      </c>
      <c r="M59" s="13">
        <v>0.82024799999999998</v>
      </c>
      <c r="N59" s="13">
        <v>4.7951959999999998</v>
      </c>
    </row>
    <row r="60" spans="1:14" x14ac:dyDescent="0.25">
      <c r="A60" s="5" t="s">
        <v>68</v>
      </c>
      <c r="B60" s="5">
        <v>7099994</v>
      </c>
      <c r="C60" s="8"/>
      <c r="D60" s="7">
        <v>447600.2</v>
      </c>
      <c r="E60" s="14">
        <v>1086</v>
      </c>
      <c r="F60" s="14">
        <v>1350</v>
      </c>
      <c r="G60" s="14">
        <v>1654</v>
      </c>
      <c r="H60" s="14"/>
      <c r="I60" s="6">
        <v>1.5891470000000001</v>
      </c>
      <c r="J60" s="7">
        <v>53.359650000000002</v>
      </c>
      <c r="K60" s="13">
        <v>51.162730000000003</v>
      </c>
      <c r="L60" s="18">
        <v>8.1358800000000002</v>
      </c>
      <c r="M60" s="13">
        <v>0.980383</v>
      </c>
      <c r="N60" s="13">
        <v>4.5172889999999999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pane ySplit="1" topLeftCell="A2" activePane="bottomLeft" state="frozen"/>
      <selection pane="bottomLeft" activeCell="Q1" sqref="A1:Q1"/>
    </sheetView>
  </sheetViews>
  <sheetFormatPr defaultRowHeight="15" x14ac:dyDescent="0.25"/>
  <cols>
    <col min="1" max="1" width="14.28515625" customWidth="1"/>
    <col min="2" max="2" width="11.42578125" customWidth="1"/>
    <col min="3" max="3" width="17.140625" customWidth="1"/>
    <col min="4" max="9" width="14.28515625" customWidth="1"/>
    <col min="10" max="13" width="11.42578125" customWidth="1"/>
    <col min="14" max="17" width="14.28515625" customWidth="1"/>
  </cols>
  <sheetData>
    <row r="1" spans="1:17" ht="90" x14ac:dyDescent="0.25">
      <c r="A1" s="4" t="s">
        <v>0</v>
      </c>
      <c r="B1" s="1" t="s">
        <v>1</v>
      </c>
      <c r="C1" s="4" t="s">
        <v>75</v>
      </c>
      <c r="D1" s="11" t="s">
        <v>76</v>
      </c>
      <c r="E1" s="11" t="s">
        <v>77</v>
      </c>
      <c r="F1" s="11" t="s">
        <v>80</v>
      </c>
      <c r="G1" s="11" t="s">
        <v>79</v>
      </c>
      <c r="H1" s="11" t="s">
        <v>81</v>
      </c>
      <c r="I1" s="11" t="s">
        <v>70</v>
      </c>
      <c r="J1" s="4" t="s">
        <v>83</v>
      </c>
      <c r="K1" s="4" t="s">
        <v>84</v>
      </c>
      <c r="L1" s="4" t="s">
        <v>85</v>
      </c>
      <c r="M1" s="4" t="s">
        <v>86</v>
      </c>
      <c r="N1" s="1" t="s">
        <v>87</v>
      </c>
      <c r="O1" s="1" t="s">
        <v>72</v>
      </c>
      <c r="P1" s="1" t="s">
        <v>73</v>
      </c>
      <c r="Q1" s="1" t="s">
        <v>71</v>
      </c>
    </row>
    <row r="2" spans="1:17" x14ac:dyDescent="0.25">
      <c r="A2" s="5" t="s">
        <v>10</v>
      </c>
      <c r="B2" s="5">
        <v>99991</v>
      </c>
      <c r="C2" s="8"/>
      <c r="D2" s="9">
        <v>2.5</v>
      </c>
      <c r="E2" s="9">
        <v>3</v>
      </c>
      <c r="F2" s="9">
        <v>2.75</v>
      </c>
      <c r="G2" s="9">
        <v>1.5</v>
      </c>
      <c r="H2">
        <v>25</v>
      </c>
      <c r="I2" s="10">
        <v>750</v>
      </c>
      <c r="J2" s="17">
        <v>197</v>
      </c>
      <c r="K2" s="17">
        <v>267</v>
      </c>
      <c r="L2" s="17">
        <v>348</v>
      </c>
      <c r="M2" s="16">
        <v>811</v>
      </c>
      <c r="N2" s="12">
        <f>J2+K2+L2*0.5</f>
        <v>638</v>
      </c>
      <c r="O2" s="15">
        <f>J2/(J2+K2)*100</f>
        <v>42.456896551724135</v>
      </c>
      <c r="P2" s="15">
        <f>L2/M2*100</f>
        <v>42.909987669543774</v>
      </c>
      <c r="Q2" s="9">
        <f>M2/Verotussuunnittelun_tiedot!D2*1000</f>
        <v>2.9738081208062801</v>
      </c>
    </row>
    <row r="3" spans="1:17" x14ac:dyDescent="0.25">
      <c r="A3" s="5" t="s">
        <v>11</v>
      </c>
      <c r="B3" s="5">
        <v>99992</v>
      </c>
      <c r="C3" s="8"/>
      <c r="D3" s="9">
        <v>2.5</v>
      </c>
      <c r="E3" s="9">
        <v>3</v>
      </c>
      <c r="F3" s="9">
        <v>2.75</v>
      </c>
      <c r="G3" s="9">
        <v>1.38</v>
      </c>
      <c r="H3">
        <v>25</v>
      </c>
      <c r="I3" s="10">
        <v>584</v>
      </c>
      <c r="J3" s="17">
        <v>92</v>
      </c>
      <c r="K3" s="17">
        <v>109</v>
      </c>
      <c r="L3" s="17">
        <v>212</v>
      </c>
      <c r="M3" s="16">
        <v>413</v>
      </c>
      <c r="N3" s="12">
        <f t="shared" ref="N3:N14" si="0">J3+K3+L3*0.5</f>
        <v>307</v>
      </c>
      <c r="O3" s="15">
        <f>J3/(J3+K3)*100</f>
        <v>45.771144278606968</v>
      </c>
      <c r="P3" s="15">
        <f t="shared" ref="P3:P14" si="1">L3/M3*100</f>
        <v>51.331719128329297</v>
      </c>
      <c r="Q3" s="9">
        <f>M3/Verotussuunnittelun_tiedot!D3*1000</f>
        <v>1.9437306450550176</v>
      </c>
    </row>
    <row r="4" spans="1:17" x14ac:dyDescent="0.25">
      <c r="A4" s="5" t="s">
        <v>12</v>
      </c>
      <c r="B4" s="5">
        <v>99993</v>
      </c>
      <c r="C4" s="8"/>
      <c r="D4" s="9">
        <v>2.5</v>
      </c>
      <c r="E4" s="9">
        <v>3</v>
      </c>
      <c r="F4" s="9">
        <v>2.75</v>
      </c>
      <c r="G4" s="9">
        <v>1.39</v>
      </c>
      <c r="H4">
        <v>25</v>
      </c>
      <c r="I4" s="10">
        <v>557</v>
      </c>
      <c r="J4" s="17">
        <v>106</v>
      </c>
      <c r="K4" s="17">
        <v>111</v>
      </c>
      <c r="L4" s="17">
        <v>197</v>
      </c>
      <c r="M4" s="16">
        <v>415</v>
      </c>
      <c r="N4" s="12">
        <f t="shared" si="0"/>
        <v>315.5</v>
      </c>
      <c r="O4" s="15">
        <f t="shared" ref="O4:O14" si="2">J4/(J4+K4)*100</f>
        <v>48.847926267281103</v>
      </c>
      <c r="P4" s="15">
        <f t="shared" si="1"/>
        <v>47.46987951807229</v>
      </c>
      <c r="Q4" s="9">
        <f>M4/Verotussuunnittelun_tiedot!D4*1000</f>
        <v>2.0474727525779657</v>
      </c>
    </row>
    <row r="5" spans="1:17" x14ac:dyDescent="0.25">
      <c r="A5" s="5" t="s">
        <v>13</v>
      </c>
      <c r="B5" s="5">
        <v>515991</v>
      </c>
      <c r="C5" s="8"/>
      <c r="D5" s="9">
        <v>2.5</v>
      </c>
      <c r="E5" s="9">
        <v>3</v>
      </c>
      <c r="F5" s="9">
        <v>2.75</v>
      </c>
      <c r="G5" s="9">
        <v>1.5</v>
      </c>
      <c r="H5">
        <v>25</v>
      </c>
      <c r="I5" s="10">
        <v>1210</v>
      </c>
      <c r="J5" s="17">
        <v>130</v>
      </c>
      <c r="K5" s="17">
        <v>111</v>
      </c>
      <c r="L5" s="17">
        <v>221</v>
      </c>
      <c r="M5" s="16">
        <v>462</v>
      </c>
      <c r="N5" s="12">
        <f t="shared" si="0"/>
        <v>351.5</v>
      </c>
      <c r="O5" s="15">
        <f t="shared" si="2"/>
        <v>53.941908713692946</v>
      </c>
      <c r="P5" s="15">
        <f t="shared" si="1"/>
        <v>47.83549783549784</v>
      </c>
      <c r="Q5" s="9">
        <f>M5/Verotussuunnittelun_tiedot!D5*1000</f>
        <v>1.0502179202184452</v>
      </c>
    </row>
    <row r="6" spans="1:17" x14ac:dyDescent="0.25">
      <c r="A6" s="5" t="s">
        <v>14</v>
      </c>
      <c r="B6" s="5">
        <v>599991</v>
      </c>
      <c r="C6" s="8"/>
      <c r="D6" s="9">
        <v>2.5</v>
      </c>
      <c r="E6" s="9">
        <v>3</v>
      </c>
      <c r="F6" s="9">
        <v>2.75</v>
      </c>
      <c r="G6" s="9">
        <v>1.5</v>
      </c>
      <c r="H6">
        <v>25</v>
      </c>
      <c r="I6" s="10">
        <v>1975</v>
      </c>
      <c r="J6" s="17">
        <v>186</v>
      </c>
      <c r="K6" s="17">
        <v>290</v>
      </c>
      <c r="L6" s="17">
        <v>671</v>
      </c>
      <c r="M6" s="16">
        <v>1147</v>
      </c>
      <c r="N6" s="12">
        <f t="shared" si="0"/>
        <v>811.5</v>
      </c>
      <c r="O6" s="15">
        <f t="shared" si="2"/>
        <v>39.075630252100844</v>
      </c>
      <c r="P6" s="15">
        <f t="shared" si="1"/>
        <v>58.50043591979076</v>
      </c>
      <c r="Q6" s="9">
        <f>M6/Verotussuunnittelun_tiedot!D6*1000</f>
        <v>1.5972396579428416</v>
      </c>
    </row>
    <row r="7" spans="1:17" x14ac:dyDescent="0.25">
      <c r="A7" s="5" t="s">
        <v>15</v>
      </c>
      <c r="B7" s="5">
        <v>1005001</v>
      </c>
      <c r="C7" s="8"/>
      <c r="D7" s="9">
        <v>2.5</v>
      </c>
      <c r="E7" s="9">
        <v>3</v>
      </c>
      <c r="F7" s="9">
        <v>2.75</v>
      </c>
      <c r="G7" s="9">
        <v>1.5</v>
      </c>
      <c r="H7">
        <v>25</v>
      </c>
      <c r="I7" s="10">
        <v>1941</v>
      </c>
      <c r="J7" s="17">
        <v>323</v>
      </c>
      <c r="K7" s="17">
        <v>570</v>
      </c>
      <c r="L7" s="17">
        <v>941</v>
      </c>
      <c r="M7" s="16">
        <v>1834</v>
      </c>
      <c r="N7" s="12">
        <f t="shared" si="0"/>
        <v>1363.5</v>
      </c>
      <c r="O7" s="15">
        <f t="shared" si="2"/>
        <v>36.170212765957451</v>
      </c>
      <c r="P7" s="15">
        <f t="shared" si="1"/>
        <v>51.308615049073069</v>
      </c>
      <c r="Q7" s="9">
        <f>M7/Verotussuunnittelun_tiedot!D7*1000</f>
        <v>2.5990295444754326</v>
      </c>
    </row>
    <row r="8" spans="1:17" x14ac:dyDescent="0.25">
      <c r="A8" s="5" t="s">
        <v>16</v>
      </c>
      <c r="B8" s="5">
        <v>1045991</v>
      </c>
      <c r="C8" s="8"/>
      <c r="D8" s="9">
        <v>2.5</v>
      </c>
      <c r="E8" s="9">
        <v>3</v>
      </c>
      <c r="F8" s="9">
        <v>2.75</v>
      </c>
      <c r="G8" s="9">
        <v>1.65</v>
      </c>
      <c r="H8">
        <v>25</v>
      </c>
      <c r="I8" s="10">
        <v>1219</v>
      </c>
      <c r="J8" s="17">
        <v>194</v>
      </c>
      <c r="K8" s="17">
        <v>377</v>
      </c>
      <c r="L8" s="17">
        <v>647</v>
      </c>
      <c r="M8" s="16">
        <v>1218</v>
      </c>
      <c r="N8" s="12">
        <f t="shared" si="0"/>
        <v>894.5</v>
      </c>
      <c r="O8" s="15">
        <f t="shared" si="2"/>
        <v>33.975481611208409</v>
      </c>
      <c r="P8" s="15">
        <f t="shared" si="1"/>
        <v>53.11986863711001</v>
      </c>
      <c r="Q8" s="9">
        <f>M8/Verotussuunnittelun_tiedot!D8*1000</f>
        <v>2.7481062772568485</v>
      </c>
    </row>
    <row r="9" spans="1:17" x14ac:dyDescent="0.25">
      <c r="A9" s="5" t="s">
        <v>17</v>
      </c>
      <c r="B9" s="5">
        <v>1099991</v>
      </c>
      <c r="C9" s="8"/>
      <c r="D9" s="9">
        <v>2.5</v>
      </c>
      <c r="E9" s="9">
        <v>3</v>
      </c>
      <c r="F9" s="9">
        <v>2.75</v>
      </c>
      <c r="G9" s="9">
        <v>1.65</v>
      </c>
      <c r="H9">
        <v>25</v>
      </c>
      <c r="I9" s="10">
        <v>1209</v>
      </c>
      <c r="J9" s="17">
        <v>288</v>
      </c>
      <c r="K9" s="17">
        <v>399</v>
      </c>
      <c r="L9" s="17">
        <v>685</v>
      </c>
      <c r="M9" s="16">
        <v>1373</v>
      </c>
      <c r="N9" s="12">
        <f t="shared" si="0"/>
        <v>1029.5</v>
      </c>
      <c r="O9" s="15">
        <f t="shared" si="2"/>
        <v>41.921397379912662</v>
      </c>
      <c r="P9" s="15">
        <f t="shared" si="1"/>
        <v>49.890750182083032</v>
      </c>
      <c r="Q9" s="9">
        <f>M9/Verotussuunnittelun_tiedot!D9*1000</f>
        <v>3.1223357527455744</v>
      </c>
    </row>
    <row r="10" spans="1:17" x14ac:dyDescent="0.25">
      <c r="A10" s="5" t="s">
        <v>18</v>
      </c>
      <c r="B10" s="5">
        <v>1099992</v>
      </c>
      <c r="C10" s="8"/>
      <c r="D10" s="9">
        <v>2.5</v>
      </c>
      <c r="E10" s="9">
        <v>3</v>
      </c>
      <c r="F10" s="9">
        <v>2.75</v>
      </c>
      <c r="G10" s="9">
        <v>1.65</v>
      </c>
      <c r="H10">
        <v>25</v>
      </c>
      <c r="I10" s="10">
        <v>1545</v>
      </c>
      <c r="J10" s="17">
        <v>270</v>
      </c>
      <c r="K10" s="17">
        <v>499</v>
      </c>
      <c r="L10" s="17">
        <v>779</v>
      </c>
      <c r="M10" s="16">
        <v>1549</v>
      </c>
      <c r="N10" s="12">
        <f t="shared" si="0"/>
        <v>1158.5</v>
      </c>
      <c r="O10" s="15">
        <f t="shared" si="2"/>
        <v>35.110533159947984</v>
      </c>
      <c r="P10" s="15">
        <f t="shared" si="1"/>
        <v>50.290510006455783</v>
      </c>
      <c r="Q10" s="9">
        <f>M10/Verotussuunnittelun_tiedot!D10*1000</f>
        <v>2.7564048153271052</v>
      </c>
    </row>
    <row r="11" spans="1:17" x14ac:dyDescent="0.25">
      <c r="A11" s="5" t="s">
        <v>19</v>
      </c>
      <c r="B11" s="5">
        <v>1500991</v>
      </c>
      <c r="C11" s="8"/>
      <c r="D11" s="9">
        <v>2.5</v>
      </c>
      <c r="E11" s="9">
        <v>3</v>
      </c>
      <c r="F11" s="9">
        <v>2.75</v>
      </c>
      <c r="G11" s="9">
        <v>1.25</v>
      </c>
      <c r="H11">
        <v>25</v>
      </c>
      <c r="I11" s="10">
        <v>529</v>
      </c>
      <c r="J11" s="17">
        <v>59</v>
      </c>
      <c r="K11" s="17">
        <v>174</v>
      </c>
      <c r="L11" s="17">
        <v>269</v>
      </c>
      <c r="M11" s="16">
        <v>503</v>
      </c>
      <c r="N11" s="12">
        <f t="shared" si="0"/>
        <v>367.5</v>
      </c>
      <c r="O11" s="15">
        <f t="shared" si="2"/>
        <v>25.321888412017167</v>
      </c>
      <c r="P11" s="15">
        <f t="shared" si="1"/>
        <v>53.479125248508943</v>
      </c>
      <c r="Q11" s="9">
        <f>M11/Verotussuunnittelun_tiedot!D11*1000</f>
        <v>2.6167796442636342</v>
      </c>
    </row>
    <row r="12" spans="1:17" x14ac:dyDescent="0.25">
      <c r="A12" s="5" t="s">
        <v>20</v>
      </c>
      <c r="B12" s="5">
        <v>1599991</v>
      </c>
      <c r="C12" s="8"/>
      <c r="D12" s="9">
        <v>2.5</v>
      </c>
      <c r="E12" s="9">
        <v>3</v>
      </c>
      <c r="F12" s="9">
        <v>2.75</v>
      </c>
      <c r="G12" s="9">
        <v>1.5</v>
      </c>
      <c r="H12">
        <v>25</v>
      </c>
      <c r="I12" s="10">
        <v>998</v>
      </c>
      <c r="J12" s="17">
        <v>228</v>
      </c>
      <c r="K12" s="17">
        <v>288</v>
      </c>
      <c r="L12" s="17">
        <v>470</v>
      </c>
      <c r="M12" s="16">
        <v>986</v>
      </c>
      <c r="N12" s="12">
        <f t="shared" si="0"/>
        <v>751</v>
      </c>
      <c r="O12" s="15">
        <f t="shared" si="2"/>
        <v>44.186046511627907</v>
      </c>
      <c r="P12" s="15">
        <f t="shared" si="1"/>
        <v>47.667342799188638</v>
      </c>
      <c r="Q12" s="9">
        <f>M12/Verotussuunnittelun_tiedot!D12*1000</f>
        <v>2.7180212805077901</v>
      </c>
    </row>
    <row r="13" spans="1:17" x14ac:dyDescent="0.25">
      <c r="A13" s="5" t="s">
        <v>21</v>
      </c>
      <c r="B13" s="5">
        <v>1599992</v>
      </c>
      <c r="C13" s="8"/>
      <c r="D13" s="9">
        <v>2.5</v>
      </c>
      <c r="E13" s="9">
        <v>3</v>
      </c>
      <c r="F13" s="9">
        <v>2.75</v>
      </c>
      <c r="G13" s="9">
        <v>1.5</v>
      </c>
      <c r="H13">
        <v>25</v>
      </c>
      <c r="I13" s="10">
        <v>398</v>
      </c>
      <c r="J13" s="17">
        <v>59</v>
      </c>
      <c r="K13" s="17">
        <v>102</v>
      </c>
      <c r="L13" s="17">
        <v>162</v>
      </c>
      <c r="M13" s="16">
        <v>323</v>
      </c>
      <c r="N13" s="12">
        <f t="shared" si="0"/>
        <v>242</v>
      </c>
      <c r="O13" s="15">
        <f t="shared" si="2"/>
        <v>36.645962732919259</v>
      </c>
      <c r="P13" s="15">
        <f t="shared" si="1"/>
        <v>50.154798761609911</v>
      </c>
      <c r="Q13" s="9">
        <f>M13/Verotussuunnittelun_tiedot!D13*1000</f>
        <v>2.2297636864689934</v>
      </c>
    </row>
    <row r="14" spans="1:17" x14ac:dyDescent="0.25">
      <c r="A14" s="5" t="s">
        <v>22</v>
      </c>
      <c r="B14" s="5">
        <v>1599993</v>
      </c>
      <c r="C14" s="8"/>
      <c r="D14" s="9">
        <v>2.5</v>
      </c>
      <c r="E14" s="9">
        <v>3</v>
      </c>
      <c r="F14" s="9">
        <v>2.75</v>
      </c>
      <c r="G14" s="9">
        <v>1.5</v>
      </c>
      <c r="H14">
        <v>25</v>
      </c>
      <c r="I14" s="10">
        <v>538</v>
      </c>
      <c r="J14" s="17">
        <v>148</v>
      </c>
      <c r="K14" s="17">
        <v>274</v>
      </c>
      <c r="L14" s="17">
        <v>341</v>
      </c>
      <c r="M14" s="16">
        <v>763</v>
      </c>
      <c r="N14" s="12">
        <f t="shared" si="0"/>
        <v>592.5</v>
      </c>
      <c r="O14" s="15">
        <f t="shared" si="2"/>
        <v>35.071090047393369</v>
      </c>
      <c r="P14" s="15">
        <f t="shared" si="1"/>
        <v>44.692005242463956</v>
      </c>
      <c r="Q14" s="9">
        <f>M14/Verotussuunnittelun_tiedot!D14*1000</f>
        <v>3.9030448865508132</v>
      </c>
    </row>
    <row r="15" spans="1:17" x14ac:dyDescent="0.25">
      <c r="A15" s="5" t="s">
        <v>23</v>
      </c>
      <c r="B15" s="5">
        <v>2099991</v>
      </c>
      <c r="C15" s="8"/>
      <c r="D15" s="9">
        <v>0.5</v>
      </c>
      <c r="E15" s="9">
        <v>1</v>
      </c>
      <c r="F15" s="9">
        <v>0.75</v>
      </c>
      <c r="G15" s="9">
        <v>1</v>
      </c>
      <c r="H15">
        <v>25</v>
      </c>
      <c r="I15" s="10">
        <v>386</v>
      </c>
      <c r="J15" s="17">
        <v>91</v>
      </c>
      <c r="K15" s="17">
        <v>56</v>
      </c>
      <c r="L15" s="17">
        <v>37</v>
      </c>
      <c r="M15" s="16">
        <v>185</v>
      </c>
      <c r="N15" s="12">
        <f t="shared" ref="N15:N30" si="3">J15+K15+L15*0.5</f>
        <v>165.5</v>
      </c>
      <c r="O15" s="15">
        <f t="shared" ref="O15:O30" si="4">J15/(J15+K15)*100</f>
        <v>61.904761904761905</v>
      </c>
      <c r="P15" s="15">
        <f t="shared" ref="P15:P30" si="5">L15/M15*100</f>
        <v>20</v>
      </c>
      <c r="Q15" s="9">
        <f>M15/Verotussuunnittelun_tiedot!D15*1000</f>
        <v>0.35989249135868945</v>
      </c>
    </row>
    <row r="16" spans="1:17" x14ac:dyDescent="0.25">
      <c r="A16" s="5" t="s">
        <v>24</v>
      </c>
      <c r="B16" s="5">
        <v>2099992</v>
      </c>
      <c r="C16" s="8"/>
      <c r="D16" s="9">
        <v>0.9</v>
      </c>
      <c r="E16" s="9">
        <v>1.4</v>
      </c>
      <c r="F16" s="9">
        <v>1.1499999999999999</v>
      </c>
      <c r="G16" s="9">
        <v>1.31</v>
      </c>
      <c r="H16">
        <v>25</v>
      </c>
      <c r="I16" s="10">
        <v>1728</v>
      </c>
      <c r="J16" s="17">
        <v>1264</v>
      </c>
      <c r="K16" s="17">
        <v>1511</v>
      </c>
      <c r="L16" s="17">
        <v>852</v>
      </c>
      <c r="M16" s="16">
        <v>3627</v>
      </c>
      <c r="N16" s="12">
        <f t="shared" si="3"/>
        <v>3201</v>
      </c>
      <c r="O16" s="15">
        <f t="shared" si="4"/>
        <v>45.549549549549553</v>
      </c>
      <c r="P16" s="15">
        <f t="shared" si="5"/>
        <v>23.490488006617039</v>
      </c>
      <c r="Q16" s="9">
        <f>M16/Verotussuunnittelun_tiedot!D16*1000</f>
        <v>2.4139975919924765</v>
      </c>
    </row>
    <row r="17" spans="1:17" x14ac:dyDescent="0.25">
      <c r="A17" s="5" t="s">
        <v>25</v>
      </c>
      <c r="B17" s="5">
        <v>2099993</v>
      </c>
      <c r="C17" s="8"/>
      <c r="D17" s="9">
        <v>0.4</v>
      </c>
      <c r="E17" s="9">
        <v>0.9</v>
      </c>
      <c r="F17" s="9">
        <v>0.65</v>
      </c>
      <c r="G17" s="9">
        <v>1.07</v>
      </c>
      <c r="H17">
        <v>25</v>
      </c>
      <c r="I17" s="10">
        <v>516</v>
      </c>
      <c r="J17" s="17">
        <v>135</v>
      </c>
      <c r="K17" s="17">
        <v>114</v>
      </c>
      <c r="L17" s="17">
        <v>66</v>
      </c>
      <c r="M17" s="16">
        <v>315</v>
      </c>
      <c r="N17" s="12">
        <f t="shared" si="3"/>
        <v>282</v>
      </c>
      <c r="O17" s="15">
        <f t="shared" si="4"/>
        <v>54.216867469879517</v>
      </c>
      <c r="P17" s="15">
        <f t="shared" si="5"/>
        <v>20.952380952380953</v>
      </c>
      <c r="Q17" s="9">
        <f>M17/Verotussuunnittelun_tiedot!D17*1000</f>
        <v>0.39652717721743663</v>
      </c>
    </row>
    <row r="18" spans="1:17" x14ac:dyDescent="0.25">
      <c r="A18" s="5" t="s">
        <v>26</v>
      </c>
      <c r="B18" s="5">
        <v>2099994</v>
      </c>
      <c r="C18" s="8"/>
      <c r="D18" s="9">
        <v>1.4</v>
      </c>
      <c r="E18" s="9">
        <v>1.9</v>
      </c>
      <c r="F18" s="9">
        <v>1.65</v>
      </c>
      <c r="G18" s="9">
        <v>1.3</v>
      </c>
      <c r="H18">
        <v>25</v>
      </c>
      <c r="I18" s="10">
        <v>1928</v>
      </c>
      <c r="J18" s="17">
        <v>131</v>
      </c>
      <c r="K18" s="17">
        <v>51</v>
      </c>
      <c r="L18" s="17">
        <v>143</v>
      </c>
      <c r="M18" s="16">
        <v>326</v>
      </c>
      <c r="N18" s="12">
        <f t="shared" si="3"/>
        <v>253.5</v>
      </c>
      <c r="O18" s="15">
        <f t="shared" si="4"/>
        <v>71.978021978021971</v>
      </c>
      <c r="P18" s="15">
        <f t="shared" si="5"/>
        <v>43.865030674846629</v>
      </c>
      <c r="Q18" s="9">
        <f>M18/Verotussuunnittelun_tiedot!D18*1000</f>
        <v>0.27903170861557475</v>
      </c>
    </row>
    <row r="19" spans="1:17" x14ac:dyDescent="0.25">
      <c r="A19" s="5" t="s">
        <v>27</v>
      </c>
      <c r="B19" s="5">
        <v>2099995</v>
      </c>
      <c r="C19" s="8"/>
      <c r="D19" s="9">
        <v>1.5</v>
      </c>
      <c r="E19" s="9">
        <v>2</v>
      </c>
      <c r="F19" s="9">
        <v>1.75</v>
      </c>
      <c r="G19" s="9">
        <v>1.4</v>
      </c>
      <c r="H19">
        <v>25</v>
      </c>
      <c r="I19" s="10">
        <v>2499</v>
      </c>
      <c r="J19" s="17">
        <v>859</v>
      </c>
      <c r="K19" s="17">
        <v>1074</v>
      </c>
      <c r="L19" s="17">
        <v>866</v>
      </c>
      <c r="M19" s="16">
        <v>2798</v>
      </c>
      <c r="N19" s="12">
        <f t="shared" si="3"/>
        <v>2366</v>
      </c>
      <c r="O19" s="15">
        <f t="shared" si="4"/>
        <v>44.438696326952929</v>
      </c>
      <c r="P19" s="15">
        <f t="shared" si="5"/>
        <v>30.950679056468903</v>
      </c>
      <c r="Q19" s="9">
        <f>M19/Verotussuunnittelun_tiedot!D19*1000</f>
        <v>1.9590119802194399</v>
      </c>
    </row>
    <row r="20" spans="1:17" x14ac:dyDescent="0.25">
      <c r="A20" s="5" t="s">
        <v>28</v>
      </c>
      <c r="B20" s="5">
        <v>2099996</v>
      </c>
      <c r="C20" s="8"/>
      <c r="D20" s="9">
        <v>1.7</v>
      </c>
      <c r="E20" s="9">
        <v>2.2000000000000002</v>
      </c>
      <c r="F20" s="9">
        <v>1.95</v>
      </c>
      <c r="G20" s="9">
        <v>1.39</v>
      </c>
      <c r="H20">
        <v>25</v>
      </c>
      <c r="I20" s="10">
        <v>3411</v>
      </c>
      <c r="J20" s="17">
        <v>690</v>
      </c>
      <c r="K20" s="17">
        <v>727</v>
      </c>
      <c r="L20" s="17">
        <v>740</v>
      </c>
      <c r="M20" s="16">
        <v>2157</v>
      </c>
      <c r="N20" s="12">
        <f t="shared" si="3"/>
        <v>1787</v>
      </c>
      <c r="O20" s="15">
        <f t="shared" si="4"/>
        <v>48.694424841213838</v>
      </c>
      <c r="P20" s="15">
        <f t="shared" si="5"/>
        <v>34.306907742234586</v>
      </c>
      <c r="Q20" s="9">
        <f>M20/Verotussuunnittelun_tiedot!D20*1000</f>
        <v>1.2330900310073265</v>
      </c>
    </row>
    <row r="21" spans="1:17" x14ac:dyDescent="0.25">
      <c r="A21" s="5" t="s">
        <v>29</v>
      </c>
      <c r="B21" s="5">
        <v>2099997</v>
      </c>
      <c r="C21" s="8" t="s">
        <v>88</v>
      </c>
      <c r="D21" s="9">
        <v>1.8</v>
      </c>
      <c r="E21" s="9">
        <v>2.2999999999999998</v>
      </c>
      <c r="F21" s="9">
        <v>2.0499999999999998</v>
      </c>
      <c r="G21" s="9">
        <v>1.26</v>
      </c>
      <c r="H21">
        <v>25</v>
      </c>
      <c r="I21" s="10">
        <v>1552</v>
      </c>
      <c r="J21" s="17">
        <v>364</v>
      </c>
      <c r="K21" s="17">
        <v>444</v>
      </c>
      <c r="L21" s="17">
        <v>484</v>
      </c>
      <c r="M21" s="16">
        <v>1292</v>
      </c>
      <c r="N21" s="12">
        <f t="shared" si="3"/>
        <v>1050</v>
      </c>
      <c r="O21" s="15">
        <f t="shared" si="4"/>
        <v>45.049504950495049</v>
      </c>
      <c r="P21" s="15">
        <f t="shared" si="5"/>
        <v>37.461300309597526</v>
      </c>
      <c r="Q21" s="9">
        <f>M21/Verotussuunnittelun_tiedot!D21*1000</f>
        <v>1.7062845152831321</v>
      </c>
    </row>
    <row r="22" spans="1:17" x14ac:dyDescent="0.25">
      <c r="A22" s="5" t="s">
        <v>30</v>
      </c>
      <c r="B22" s="5">
        <v>2099998</v>
      </c>
      <c r="C22" s="8" t="s">
        <v>88</v>
      </c>
      <c r="D22" s="9">
        <v>2.2000000000000002</v>
      </c>
      <c r="E22" s="9">
        <v>2.7</v>
      </c>
      <c r="F22" s="9">
        <v>2.4500000000000002</v>
      </c>
      <c r="G22" s="9">
        <v>1.5</v>
      </c>
      <c r="H22">
        <v>25</v>
      </c>
      <c r="I22" s="10">
        <v>1697</v>
      </c>
      <c r="J22" s="17">
        <v>449</v>
      </c>
      <c r="K22" s="17">
        <v>722</v>
      </c>
      <c r="L22" s="17">
        <v>995</v>
      </c>
      <c r="M22" s="16">
        <v>2166</v>
      </c>
      <c r="N22" s="12">
        <f t="shared" si="3"/>
        <v>1668.5</v>
      </c>
      <c r="O22" s="15">
        <f t="shared" si="4"/>
        <v>38.343296327924854</v>
      </c>
      <c r="P22" s="15">
        <f t="shared" si="5"/>
        <v>45.937211449676823</v>
      </c>
      <c r="Q22" s="9">
        <f>M22/Verotussuunnittelun_tiedot!D22*1000</f>
        <v>3.1262457714134122</v>
      </c>
    </row>
    <row r="23" spans="1:17" x14ac:dyDescent="0.25">
      <c r="A23" s="5" t="s">
        <v>31</v>
      </c>
      <c r="B23" s="5">
        <v>2099999</v>
      </c>
      <c r="C23" s="8"/>
      <c r="D23" s="9">
        <v>2</v>
      </c>
      <c r="E23" s="9">
        <v>2.5</v>
      </c>
      <c r="F23" s="9">
        <v>2.25</v>
      </c>
      <c r="G23" s="9">
        <v>1.5</v>
      </c>
      <c r="H23">
        <v>25</v>
      </c>
      <c r="I23" s="10">
        <v>1459</v>
      </c>
      <c r="J23" s="17">
        <v>89</v>
      </c>
      <c r="K23" s="17">
        <v>248</v>
      </c>
      <c r="L23" s="17">
        <v>361</v>
      </c>
      <c r="M23" s="16">
        <v>698</v>
      </c>
      <c r="N23" s="12">
        <f t="shared" si="3"/>
        <v>517.5</v>
      </c>
      <c r="O23" s="15">
        <f t="shared" si="4"/>
        <v>26.409495548961427</v>
      </c>
      <c r="P23" s="15">
        <f t="shared" si="5"/>
        <v>51.719197707736384</v>
      </c>
      <c r="Q23" s="9">
        <f>M23/Verotussuunnittelun_tiedot!D23*1000</f>
        <v>1.0761691892144412</v>
      </c>
    </row>
    <row r="24" spans="1:17" x14ac:dyDescent="0.25">
      <c r="A24" s="5" t="s">
        <v>32</v>
      </c>
      <c r="B24" s="5">
        <v>2599991</v>
      </c>
      <c r="C24" s="8"/>
      <c r="D24" s="9">
        <v>2</v>
      </c>
      <c r="E24" s="9">
        <v>2.5</v>
      </c>
      <c r="F24" s="9">
        <v>2.25</v>
      </c>
      <c r="G24" s="9">
        <v>1.5</v>
      </c>
      <c r="H24">
        <v>25</v>
      </c>
      <c r="I24" s="10">
        <v>1667</v>
      </c>
      <c r="J24" s="17">
        <v>283</v>
      </c>
      <c r="K24" s="17">
        <v>441</v>
      </c>
      <c r="L24" s="17">
        <v>525</v>
      </c>
      <c r="M24" s="16">
        <v>1250</v>
      </c>
      <c r="N24" s="12">
        <f t="shared" si="3"/>
        <v>986.5</v>
      </c>
      <c r="O24" s="15">
        <f t="shared" si="4"/>
        <v>39.088397790055247</v>
      </c>
      <c r="P24" s="15">
        <f t="shared" si="5"/>
        <v>42</v>
      </c>
      <c r="Q24" s="9">
        <f>M24/Verotussuunnittelun_tiedot!D24*1000</f>
        <v>1.6872814211283</v>
      </c>
    </row>
    <row r="25" spans="1:17" x14ac:dyDescent="0.25">
      <c r="A25" s="5" t="s">
        <v>33</v>
      </c>
      <c r="B25" s="5">
        <v>2599992</v>
      </c>
      <c r="C25" s="8" t="s">
        <v>88</v>
      </c>
      <c r="D25" s="9">
        <v>2.2999999999999998</v>
      </c>
      <c r="E25" s="9">
        <v>2.8</v>
      </c>
      <c r="F25" s="9">
        <v>2.5499999999999998</v>
      </c>
      <c r="G25" s="9">
        <v>1.43</v>
      </c>
      <c r="H25">
        <v>25</v>
      </c>
      <c r="I25" s="10">
        <v>2026</v>
      </c>
      <c r="J25" s="17">
        <v>404</v>
      </c>
      <c r="K25" s="17">
        <v>461</v>
      </c>
      <c r="L25" s="17">
        <v>601</v>
      </c>
      <c r="M25" s="16">
        <v>1467</v>
      </c>
      <c r="N25" s="12">
        <f t="shared" si="3"/>
        <v>1165.5</v>
      </c>
      <c r="O25" s="15">
        <f t="shared" si="4"/>
        <v>46.705202312138724</v>
      </c>
      <c r="P25" s="15">
        <f t="shared" si="5"/>
        <v>40.967961826857533</v>
      </c>
      <c r="Q25" s="9">
        <f>M25/Verotussuunnittelun_tiedot!D25*1000</f>
        <v>1.8465340166306381</v>
      </c>
    </row>
    <row r="26" spans="1:17" x14ac:dyDescent="0.25">
      <c r="A26" s="5" t="s">
        <v>34</v>
      </c>
      <c r="B26" s="5">
        <v>2599993</v>
      </c>
      <c r="C26" s="8"/>
      <c r="D26" s="9">
        <v>2.5</v>
      </c>
      <c r="E26" s="9">
        <v>3</v>
      </c>
      <c r="F26" s="9">
        <v>2.75</v>
      </c>
      <c r="G26" s="9">
        <v>1.5</v>
      </c>
      <c r="H26">
        <v>25</v>
      </c>
      <c r="I26" s="10">
        <v>2137</v>
      </c>
      <c r="J26" s="17">
        <v>334</v>
      </c>
      <c r="K26" s="17">
        <v>401</v>
      </c>
      <c r="L26" s="17">
        <v>662</v>
      </c>
      <c r="M26" s="16">
        <v>1397</v>
      </c>
      <c r="N26" s="12">
        <f t="shared" si="3"/>
        <v>1066</v>
      </c>
      <c r="O26" s="15">
        <f t="shared" si="4"/>
        <v>45.442176870748305</v>
      </c>
      <c r="P26" s="15">
        <f t="shared" si="5"/>
        <v>47.387258410880456</v>
      </c>
      <c r="Q26" s="9">
        <f>M26/Verotussuunnittelun_tiedot!D26*1000</f>
        <v>1.7975708731240507</v>
      </c>
    </row>
    <row r="27" spans="1:17" x14ac:dyDescent="0.25">
      <c r="A27" s="5" t="s">
        <v>35</v>
      </c>
      <c r="B27" s="5">
        <v>2599994</v>
      </c>
      <c r="C27" s="8" t="s">
        <v>88</v>
      </c>
      <c r="D27" s="9">
        <v>2.6</v>
      </c>
      <c r="E27" s="9">
        <v>3.1</v>
      </c>
      <c r="F27" s="9">
        <v>2.85</v>
      </c>
      <c r="G27" s="9">
        <v>1.5</v>
      </c>
      <c r="H27">
        <v>25</v>
      </c>
      <c r="I27" s="10">
        <v>2282</v>
      </c>
      <c r="J27" s="17">
        <v>335</v>
      </c>
      <c r="K27" s="17">
        <v>766</v>
      </c>
      <c r="L27" s="17">
        <v>1378</v>
      </c>
      <c r="M27" s="16">
        <v>2479</v>
      </c>
      <c r="N27" s="12">
        <f t="shared" si="3"/>
        <v>1790</v>
      </c>
      <c r="O27" s="15">
        <f t="shared" si="4"/>
        <v>30.426884650317891</v>
      </c>
      <c r="P27" s="15">
        <f t="shared" si="5"/>
        <v>55.586930213795881</v>
      </c>
      <c r="Q27" s="9">
        <f>M27/Verotussuunnittelun_tiedot!D27*1000</f>
        <v>3.0953567152009609</v>
      </c>
    </row>
    <row r="28" spans="1:17" x14ac:dyDescent="0.25">
      <c r="A28" s="5" t="s">
        <v>36</v>
      </c>
      <c r="B28" s="5">
        <v>2599995</v>
      </c>
      <c r="C28" s="8"/>
      <c r="D28" s="9">
        <v>2.6</v>
      </c>
      <c r="E28" s="9">
        <v>3.1</v>
      </c>
      <c r="F28" s="9">
        <v>2.85</v>
      </c>
      <c r="G28" s="9">
        <v>1.5</v>
      </c>
      <c r="H28">
        <v>25</v>
      </c>
      <c r="I28" s="10">
        <v>1521</v>
      </c>
      <c r="J28" s="17">
        <v>105</v>
      </c>
      <c r="K28" s="17">
        <v>359</v>
      </c>
      <c r="L28" s="17">
        <v>731</v>
      </c>
      <c r="M28" s="16">
        <v>1195</v>
      </c>
      <c r="N28" s="12">
        <f t="shared" si="3"/>
        <v>829.5</v>
      </c>
      <c r="O28" s="15">
        <f t="shared" si="4"/>
        <v>22.629310344827587</v>
      </c>
      <c r="P28" s="15">
        <f t="shared" si="5"/>
        <v>61.171548117154813</v>
      </c>
      <c r="Q28" s="9">
        <f>M28/Verotussuunnittelun_tiedot!D28*1000</f>
        <v>2.2397104982072009</v>
      </c>
    </row>
    <row r="29" spans="1:17" x14ac:dyDescent="0.25">
      <c r="A29" s="5" t="s">
        <v>37</v>
      </c>
      <c r="B29" s="5">
        <v>3099991</v>
      </c>
      <c r="C29" s="8"/>
      <c r="D29" s="9">
        <v>3</v>
      </c>
      <c r="E29" s="9">
        <v>3.5</v>
      </c>
      <c r="F29" s="9">
        <v>3.25</v>
      </c>
      <c r="G29" s="9">
        <v>1.5</v>
      </c>
      <c r="H29">
        <v>25</v>
      </c>
      <c r="I29" s="10">
        <v>2177</v>
      </c>
      <c r="J29" s="17">
        <v>255</v>
      </c>
      <c r="K29" s="17">
        <v>258</v>
      </c>
      <c r="L29" s="17">
        <v>736</v>
      </c>
      <c r="M29" s="16">
        <v>1249</v>
      </c>
      <c r="N29" s="12">
        <f t="shared" si="3"/>
        <v>881</v>
      </c>
      <c r="O29" s="15">
        <f t="shared" si="4"/>
        <v>49.707602339181285</v>
      </c>
      <c r="P29" s="15">
        <f t="shared" si="5"/>
        <v>58.927141713370702</v>
      </c>
      <c r="Q29" s="9">
        <f>M29/Verotussuunnittelun_tiedot!D29*1000</f>
        <v>1.865030894707135</v>
      </c>
    </row>
    <row r="30" spans="1:17" x14ac:dyDescent="0.25">
      <c r="A30" s="5" t="s">
        <v>38</v>
      </c>
      <c r="B30" s="5">
        <v>3599991</v>
      </c>
      <c r="C30" s="8"/>
      <c r="D30" s="9">
        <v>2.5</v>
      </c>
      <c r="E30" s="9">
        <v>3</v>
      </c>
      <c r="F30" s="9">
        <v>2.75</v>
      </c>
      <c r="G30" s="9">
        <v>1.5</v>
      </c>
      <c r="H30">
        <v>25</v>
      </c>
      <c r="I30" s="10">
        <v>1264</v>
      </c>
      <c r="J30" s="17">
        <v>237</v>
      </c>
      <c r="K30" s="17">
        <v>505</v>
      </c>
      <c r="L30" s="17">
        <v>711</v>
      </c>
      <c r="M30" s="16">
        <v>1453</v>
      </c>
      <c r="N30" s="12">
        <f t="shared" si="3"/>
        <v>1097.5</v>
      </c>
      <c r="O30" s="15">
        <f t="shared" si="4"/>
        <v>31.940700808625337</v>
      </c>
      <c r="P30" s="15">
        <f t="shared" si="5"/>
        <v>48.933241569167244</v>
      </c>
      <c r="Q30" s="9">
        <f>M30/Verotussuunnittelun_tiedot!D30*1000</f>
        <v>3.1614777525961979</v>
      </c>
    </row>
    <row r="31" spans="1:17" x14ac:dyDescent="0.25">
      <c r="A31" s="5" t="s">
        <v>39</v>
      </c>
      <c r="B31" s="5">
        <v>3599992</v>
      </c>
      <c r="C31" s="8"/>
      <c r="D31" s="9">
        <v>2.5</v>
      </c>
      <c r="E31" s="9">
        <v>3</v>
      </c>
      <c r="F31" s="9">
        <v>2.75</v>
      </c>
      <c r="G31" s="9">
        <v>1.5</v>
      </c>
      <c r="H31">
        <v>25</v>
      </c>
      <c r="I31" s="10">
        <v>809</v>
      </c>
      <c r="J31" s="17">
        <v>127</v>
      </c>
      <c r="K31" s="17">
        <v>231</v>
      </c>
      <c r="L31" s="17">
        <v>404</v>
      </c>
      <c r="M31" s="16">
        <v>762</v>
      </c>
      <c r="N31" s="12">
        <f t="shared" ref="N29:N60" si="6">J31+K31+L31*0.5</f>
        <v>560</v>
      </c>
      <c r="O31" s="15">
        <f t="shared" ref="O29:O60" si="7">J31/(J31+K31)*100</f>
        <v>35.47486033519553</v>
      </c>
      <c r="P31" s="15">
        <f t="shared" ref="P29:P60" si="8">L31/M31*100</f>
        <v>53.018372703412076</v>
      </c>
      <c r="Q31" s="9">
        <f>M31/Verotussuunnittelun_tiedot!D31*1000</f>
        <v>2.5894982592250875</v>
      </c>
    </row>
    <row r="32" spans="1:17" x14ac:dyDescent="0.25">
      <c r="A32" s="5" t="s">
        <v>40</v>
      </c>
      <c r="B32" s="5">
        <v>4099991</v>
      </c>
      <c r="C32" s="8"/>
      <c r="D32" s="9">
        <v>2.2000000000000002</v>
      </c>
      <c r="E32" s="9">
        <v>3</v>
      </c>
      <c r="F32" s="9">
        <v>2.6</v>
      </c>
      <c r="G32" s="9">
        <v>1.5</v>
      </c>
      <c r="H32">
        <v>25</v>
      </c>
      <c r="I32" s="10">
        <v>1487</v>
      </c>
      <c r="J32" s="17">
        <v>135</v>
      </c>
      <c r="K32" s="17">
        <v>0</v>
      </c>
      <c r="L32" s="17">
        <v>59</v>
      </c>
      <c r="M32" s="16">
        <v>194</v>
      </c>
      <c r="N32" s="12">
        <f t="shared" si="6"/>
        <v>164.5</v>
      </c>
      <c r="O32" s="15">
        <f t="shared" si="7"/>
        <v>100</v>
      </c>
      <c r="P32" s="15">
        <f t="shared" si="8"/>
        <v>30.412371134020617</v>
      </c>
      <c r="Q32" s="9">
        <f>M32/Verotussuunnittelun_tiedot!D32*1000</f>
        <v>0.33922856626270487</v>
      </c>
    </row>
    <row r="33" spans="1:17" x14ac:dyDescent="0.25">
      <c r="A33" s="5" t="s">
        <v>41</v>
      </c>
      <c r="B33" s="5">
        <v>4099992</v>
      </c>
      <c r="C33" s="8"/>
      <c r="D33" s="9">
        <v>2.2000000000000002</v>
      </c>
      <c r="E33" s="9">
        <v>3</v>
      </c>
      <c r="F33" s="9">
        <v>2.6</v>
      </c>
      <c r="G33" s="9">
        <v>1.5</v>
      </c>
      <c r="H33">
        <v>25</v>
      </c>
      <c r="I33" s="10">
        <v>928</v>
      </c>
      <c r="J33" s="17">
        <v>138</v>
      </c>
      <c r="K33" s="17">
        <v>190</v>
      </c>
      <c r="L33" s="17">
        <v>285</v>
      </c>
      <c r="M33" s="16">
        <v>613</v>
      </c>
      <c r="N33" s="12">
        <f t="shared" si="6"/>
        <v>470.5</v>
      </c>
      <c r="O33" s="15">
        <f t="shared" si="7"/>
        <v>42.073170731707314</v>
      </c>
      <c r="P33" s="15">
        <f t="shared" si="8"/>
        <v>46.492659053833606</v>
      </c>
      <c r="Q33" s="9">
        <f>M33/Verotussuunnittelun_tiedot!D33*1000</f>
        <v>1.7176526497243909</v>
      </c>
    </row>
    <row r="34" spans="1:17" x14ac:dyDescent="0.25">
      <c r="A34" s="5" t="s">
        <v>42</v>
      </c>
      <c r="B34" s="5">
        <v>4099993</v>
      </c>
      <c r="C34" s="8"/>
      <c r="D34" s="9">
        <v>2.2000000000000002</v>
      </c>
      <c r="E34" s="9">
        <v>3</v>
      </c>
      <c r="F34" s="9">
        <v>2.6</v>
      </c>
      <c r="G34" s="9">
        <v>1.5</v>
      </c>
      <c r="H34">
        <v>25</v>
      </c>
      <c r="I34" s="10">
        <v>1545</v>
      </c>
      <c r="J34" s="17">
        <v>52</v>
      </c>
      <c r="K34" s="17">
        <v>0</v>
      </c>
      <c r="L34" s="17">
        <v>105</v>
      </c>
      <c r="M34" s="16">
        <v>157</v>
      </c>
      <c r="N34" s="12">
        <f t="shared" si="6"/>
        <v>104.5</v>
      </c>
      <c r="O34" s="15">
        <f t="shared" si="7"/>
        <v>100</v>
      </c>
      <c r="P34" s="15">
        <f t="shared" si="8"/>
        <v>66.878980891719735</v>
      </c>
      <c r="Q34" s="9">
        <f>M34/Verotussuunnittelun_tiedot!D34*1000</f>
        <v>0.26420123720222671</v>
      </c>
    </row>
    <row r="35" spans="1:17" x14ac:dyDescent="0.25">
      <c r="A35" s="5" t="s">
        <v>43</v>
      </c>
      <c r="B35" s="5">
        <v>4099994</v>
      </c>
      <c r="C35" s="8"/>
      <c r="D35" s="9">
        <v>2.2000000000000002</v>
      </c>
      <c r="E35" s="9">
        <v>3</v>
      </c>
      <c r="F35" s="9">
        <v>2.6</v>
      </c>
      <c r="G35" s="9">
        <v>1.5</v>
      </c>
      <c r="H35">
        <v>25</v>
      </c>
      <c r="I35" s="10">
        <v>654</v>
      </c>
      <c r="J35" s="17">
        <v>18</v>
      </c>
      <c r="K35" s="17">
        <v>25</v>
      </c>
      <c r="L35" s="17">
        <v>143</v>
      </c>
      <c r="M35" s="16">
        <v>186</v>
      </c>
      <c r="N35" s="12">
        <f t="shared" si="6"/>
        <v>114.5</v>
      </c>
      <c r="O35" s="15">
        <f t="shared" si="7"/>
        <v>41.860465116279073</v>
      </c>
      <c r="P35" s="15">
        <f t="shared" si="8"/>
        <v>76.881720430107521</v>
      </c>
      <c r="Q35" s="9">
        <f>M35/Verotussuunnittelun_tiedot!D35*1000</f>
        <v>0.7390836157877797</v>
      </c>
    </row>
    <row r="36" spans="1:17" x14ac:dyDescent="0.25">
      <c r="A36" s="5" t="s">
        <v>44</v>
      </c>
      <c r="B36" s="5">
        <v>4505991</v>
      </c>
      <c r="C36" s="8"/>
      <c r="D36" s="9">
        <v>2.5</v>
      </c>
      <c r="E36" s="9">
        <v>3.5</v>
      </c>
      <c r="F36" s="9">
        <v>3</v>
      </c>
      <c r="G36" s="9">
        <v>1.64</v>
      </c>
      <c r="H36">
        <v>25</v>
      </c>
      <c r="I36" s="10">
        <v>1478</v>
      </c>
      <c r="J36" s="17">
        <v>163</v>
      </c>
      <c r="K36" s="17">
        <v>288</v>
      </c>
      <c r="L36" s="17">
        <v>550</v>
      </c>
      <c r="M36" s="16">
        <v>1000</v>
      </c>
      <c r="N36" s="12">
        <f t="shared" si="6"/>
        <v>726</v>
      </c>
      <c r="O36" s="15">
        <f t="shared" si="7"/>
        <v>36.14190687361419</v>
      </c>
      <c r="P36" s="15">
        <f t="shared" si="8"/>
        <v>55.000000000000007</v>
      </c>
      <c r="Q36" s="9">
        <f>M36/Verotussuunnittelun_tiedot!D36*1000</f>
        <v>2.029322904237064</v>
      </c>
    </row>
    <row r="37" spans="1:17" x14ac:dyDescent="0.25">
      <c r="A37" s="5" t="s">
        <v>45</v>
      </c>
      <c r="B37" s="5">
        <v>4599991</v>
      </c>
      <c r="C37" s="8"/>
      <c r="D37" s="9">
        <v>2.5</v>
      </c>
      <c r="E37" s="9">
        <v>3.5</v>
      </c>
      <c r="F37" s="9">
        <v>3</v>
      </c>
      <c r="G37" s="9">
        <v>1.75</v>
      </c>
      <c r="H37">
        <v>25</v>
      </c>
      <c r="I37" s="10">
        <v>1271</v>
      </c>
      <c r="J37" s="17">
        <v>56</v>
      </c>
      <c r="K37" s="17">
        <v>110</v>
      </c>
      <c r="L37" s="17">
        <v>467</v>
      </c>
      <c r="M37" s="16">
        <v>633</v>
      </c>
      <c r="N37" s="12">
        <f t="shared" si="6"/>
        <v>399.5</v>
      </c>
      <c r="O37" s="15">
        <f t="shared" si="7"/>
        <v>33.734939759036145</v>
      </c>
      <c r="P37" s="15">
        <f t="shared" si="8"/>
        <v>73.77567140600317</v>
      </c>
      <c r="Q37" s="9">
        <f>M37/Verotussuunnittelun_tiedot!D37*1000</f>
        <v>1.4936361190944742</v>
      </c>
    </row>
    <row r="38" spans="1:17" x14ac:dyDescent="0.25">
      <c r="A38" s="5" t="s">
        <v>46</v>
      </c>
      <c r="B38" s="5">
        <v>4599992</v>
      </c>
      <c r="C38" s="8"/>
      <c r="D38" s="9">
        <v>2.5</v>
      </c>
      <c r="E38" s="9">
        <v>3.5</v>
      </c>
      <c r="F38" s="9">
        <v>3</v>
      </c>
      <c r="G38" s="9">
        <v>1.75</v>
      </c>
      <c r="H38">
        <v>25</v>
      </c>
      <c r="I38" s="10">
        <v>1484</v>
      </c>
      <c r="J38" s="17">
        <v>89</v>
      </c>
      <c r="K38" s="17">
        <v>108</v>
      </c>
      <c r="L38" s="17">
        <v>438</v>
      </c>
      <c r="M38" s="16">
        <v>635</v>
      </c>
      <c r="N38" s="12">
        <f t="shared" si="6"/>
        <v>416</v>
      </c>
      <c r="O38" s="15">
        <f t="shared" si="7"/>
        <v>45.17766497461929</v>
      </c>
      <c r="P38" s="15">
        <f t="shared" si="8"/>
        <v>68.976377952755911</v>
      </c>
      <c r="Q38" s="9">
        <f>M38/Verotussuunnittelun_tiedot!D38*1000</f>
        <v>1.2835333186047044</v>
      </c>
    </row>
    <row r="39" spans="1:17" x14ac:dyDescent="0.25">
      <c r="A39" s="5" t="s">
        <v>47</v>
      </c>
      <c r="B39" s="5">
        <v>4599993</v>
      </c>
      <c r="C39" s="8"/>
      <c r="D39" s="9">
        <v>2.5</v>
      </c>
      <c r="E39" s="9">
        <v>3.5</v>
      </c>
      <c r="F39" s="9">
        <v>3</v>
      </c>
      <c r="G39" s="9">
        <v>1.75</v>
      </c>
      <c r="H39">
        <v>25</v>
      </c>
      <c r="I39" s="10">
        <v>899</v>
      </c>
      <c r="J39" s="17">
        <v>128</v>
      </c>
      <c r="K39" s="17">
        <v>136</v>
      </c>
      <c r="L39" s="17">
        <v>334</v>
      </c>
      <c r="M39" s="16">
        <v>599</v>
      </c>
      <c r="N39" s="12">
        <f t="shared" ref="N39" si="9">J39+K39+L39*0.5</f>
        <v>431</v>
      </c>
      <c r="O39" s="15">
        <f t="shared" ref="O39" si="10">J39/(J39+K39)*100</f>
        <v>48.484848484848484</v>
      </c>
      <c r="P39" s="15">
        <f t="shared" ref="P39" si="11">L39/M39*100</f>
        <v>55.759599332220368</v>
      </c>
      <c r="Q39" s="9">
        <f>M39/Verotussuunnittelun_tiedot!D39*1000</f>
        <v>1.9997389322462411</v>
      </c>
    </row>
    <row r="40" spans="1:17" x14ac:dyDescent="0.25">
      <c r="A40" s="5" t="s">
        <v>48</v>
      </c>
      <c r="B40" s="5">
        <v>5030991</v>
      </c>
      <c r="C40" s="8"/>
      <c r="D40" s="9">
        <v>3.5</v>
      </c>
      <c r="E40" s="9">
        <v>4</v>
      </c>
      <c r="F40" s="9">
        <v>3.75</v>
      </c>
      <c r="G40" s="9">
        <v>1.5</v>
      </c>
      <c r="H40">
        <v>25</v>
      </c>
      <c r="I40" s="10">
        <v>2346</v>
      </c>
      <c r="J40" s="17">
        <v>206</v>
      </c>
      <c r="K40" s="17">
        <v>165</v>
      </c>
      <c r="L40" s="17">
        <v>649</v>
      </c>
      <c r="M40" s="16">
        <v>1020</v>
      </c>
      <c r="N40" s="12">
        <f t="shared" si="6"/>
        <v>695.5</v>
      </c>
      <c r="O40" s="15">
        <f t="shared" si="7"/>
        <v>55.525606469002696</v>
      </c>
      <c r="P40" s="15">
        <f t="shared" si="8"/>
        <v>63.627450980392155</v>
      </c>
      <c r="Q40" s="9">
        <f>M40/Verotussuunnittelun_tiedot!D40*1000</f>
        <v>1.6303240269003463</v>
      </c>
    </row>
    <row r="41" spans="1:17" x14ac:dyDescent="0.25">
      <c r="A41" s="5" t="s">
        <v>49</v>
      </c>
      <c r="B41" s="5">
        <v>5030992</v>
      </c>
      <c r="C41" s="8"/>
      <c r="D41" s="9">
        <v>3</v>
      </c>
      <c r="E41" s="9">
        <v>3.5</v>
      </c>
      <c r="F41" s="9">
        <v>3.25</v>
      </c>
      <c r="G41" s="9">
        <v>1.5</v>
      </c>
      <c r="H41">
        <v>25</v>
      </c>
      <c r="I41" s="10">
        <v>2104</v>
      </c>
      <c r="J41" s="17">
        <v>290</v>
      </c>
      <c r="K41" s="17">
        <v>433</v>
      </c>
      <c r="L41" s="17">
        <v>939</v>
      </c>
      <c r="M41" s="16">
        <v>1662</v>
      </c>
      <c r="N41" s="12">
        <f t="shared" si="6"/>
        <v>1192.5</v>
      </c>
      <c r="O41" s="15">
        <f t="shared" si="7"/>
        <v>40.110650069156293</v>
      </c>
      <c r="P41" s="15">
        <f t="shared" si="8"/>
        <v>56.498194945848383</v>
      </c>
      <c r="Q41" s="9">
        <f>M41/Verotussuunnittelun_tiedot!D41*1000</f>
        <v>2.5673802140255888</v>
      </c>
    </row>
    <row r="42" spans="1:17" x14ac:dyDescent="0.25">
      <c r="A42" s="5" t="s">
        <v>50</v>
      </c>
      <c r="B42" s="5">
        <v>5030993</v>
      </c>
      <c r="C42" s="8"/>
      <c r="D42" s="9">
        <v>3.5</v>
      </c>
      <c r="E42" s="9">
        <v>4</v>
      </c>
      <c r="F42" s="9">
        <v>3.75</v>
      </c>
      <c r="G42" s="9">
        <v>1.5</v>
      </c>
      <c r="H42">
        <v>25</v>
      </c>
      <c r="I42" s="10">
        <v>2612</v>
      </c>
      <c r="J42" s="17">
        <v>275</v>
      </c>
      <c r="K42" s="17">
        <v>355</v>
      </c>
      <c r="L42" s="17">
        <v>959</v>
      </c>
      <c r="M42" s="16">
        <v>1589</v>
      </c>
      <c r="N42" s="12">
        <f t="shared" si="6"/>
        <v>1109.5</v>
      </c>
      <c r="O42" s="15">
        <f t="shared" si="7"/>
        <v>43.650793650793652</v>
      </c>
      <c r="P42" s="15">
        <f t="shared" si="8"/>
        <v>60.352422907488986</v>
      </c>
      <c r="Q42" s="9">
        <f>M42/Verotussuunnittelun_tiedot!D42*1000</f>
        <v>2.2814397909517723</v>
      </c>
    </row>
    <row r="43" spans="1:17" x14ac:dyDescent="0.25">
      <c r="A43" s="5" t="s">
        <v>51</v>
      </c>
      <c r="B43" s="5">
        <v>5535001</v>
      </c>
      <c r="C43" s="8"/>
      <c r="D43" s="9">
        <v>2.4</v>
      </c>
      <c r="E43" s="9">
        <v>2.9</v>
      </c>
      <c r="F43" s="9">
        <v>2.65</v>
      </c>
      <c r="G43" s="9">
        <v>1.5</v>
      </c>
      <c r="H43">
        <v>25</v>
      </c>
      <c r="I43" s="10">
        <v>707</v>
      </c>
      <c r="J43" s="17">
        <v>109</v>
      </c>
      <c r="K43" s="17">
        <v>109</v>
      </c>
      <c r="L43" s="17">
        <v>263</v>
      </c>
      <c r="M43" s="16">
        <v>481</v>
      </c>
      <c r="N43" s="12">
        <f t="shared" si="6"/>
        <v>349.5</v>
      </c>
      <c r="O43" s="15">
        <f t="shared" si="7"/>
        <v>50</v>
      </c>
      <c r="P43" s="15">
        <f t="shared" si="8"/>
        <v>54.677754677754677</v>
      </c>
      <c r="Q43" s="9">
        <f>M43/Verotussuunnittelun_tiedot!D43*1000</f>
        <v>1.8019550275481837</v>
      </c>
    </row>
    <row r="44" spans="1:17" x14ac:dyDescent="0.25">
      <c r="A44" s="5" t="s">
        <v>52</v>
      </c>
      <c r="B44" s="5">
        <v>5535991</v>
      </c>
      <c r="C44" s="8"/>
      <c r="D44" s="9">
        <v>2.7</v>
      </c>
      <c r="E44" s="9">
        <v>3.2</v>
      </c>
      <c r="F44" s="9">
        <v>2.95</v>
      </c>
      <c r="G44" s="9">
        <v>1.5</v>
      </c>
      <c r="H44">
        <v>25</v>
      </c>
      <c r="I44" s="10">
        <v>1749</v>
      </c>
      <c r="J44" s="17">
        <v>230</v>
      </c>
      <c r="K44" s="17">
        <v>348</v>
      </c>
      <c r="L44" s="17">
        <v>777</v>
      </c>
      <c r="M44" s="16">
        <v>1355</v>
      </c>
      <c r="N44" s="12">
        <f t="shared" si="6"/>
        <v>966.5</v>
      </c>
      <c r="O44" s="15">
        <f t="shared" si="7"/>
        <v>39.792387543252595</v>
      </c>
      <c r="P44" s="15">
        <f t="shared" si="8"/>
        <v>57.343173431734314</v>
      </c>
      <c r="Q44" s="9">
        <f>M44/Verotussuunnittelun_tiedot!D44*1000</f>
        <v>2.2850590025843935</v>
      </c>
    </row>
    <row r="45" spans="1:17" x14ac:dyDescent="0.25">
      <c r="A45" s="5" t="s">
        <v>53</v>
      </c>
      <c r="B45" s="5">
        <v>5599991</v>
      </c>
      <c r="C45" s="8"/>
      <c r="D45" s="9">
        <v>2.9</v>
      </c>
      <c r="E45" s="9">
        <v>3.4</v>
      </c>
      <c r="F45" s="9">
        <v>3.15</v>
      </c>
      <c r="G45" s="9">
        <v>1.5</v>
      </c>
      <c r="H45">
        <v>25</v>
      </c>
      <c r="I45" s="10">
        <v>900</v>
      </c>
      <c r="J45" s="17">
        <v>187</v>
      </c>
      <c r="K45" s="17">
        <v>274</v>
      </c>
      <c r="L45" s="17">
        <v>429</v>
      </c>
      <c r="M45" s="16">
        <v>890</v>
      </c>
      <c r="N45" s="12">
        <f t="shared" si="6"/>
        <v>675.5</v>
      </c>
      <c r="O45" s="15">
        <f t="shared" si="7"/>
        <v>40.563991323210416</v>
      </c>
      <c r="P45" s="15">
        <f t="shared" si="8"/>
        <v>48.202247191011239</v>
      </c>
      <c r="Q45" s="9">
        <f>M45/Verotussuunnittelun_tiedot!D45*1000</f>
        <v>3.1157806588440735</v>
      </c>
    </row>
    <row r="46" spans="1:17" x14ac:dyDescent="0.25">
      <c r="A46" s="5" t="s">
        <v>54</v>
      </c>
      <c r="B46" s="5">
        <v>5599992</v>
      </c>
      <c r="C46" s="8"/>
      <c r="D46" s="9">
        <v>2.7</v>
      </c>
      <c r="E46" s="9">
        <v>3.2</v>
      </c>
      <c r="F46" s="9">
        <v>2.95</v>
      </c>
      <c r="G46" s="9">
        <v>1.42</v>
      </c>
      <c r="H46">
        <v>25</v>
      </c>
      <c r="I46" s="10">
        <v>676</v>
      </c>
      <c r="J46" s="17">
        <v>95</v>
      </c>
      <c r="K46" s="17">
        <v>171</v>
      </c>
      <c r="L46" s="17">
        <v>305</v>
      </c>
      <c r="M46" s="16">
        <v>571</v>
      </c>
      <c r="N46" s="12">
        <f t="shared" si="6"/>
        <v>418.5</v>
      </c>
      <c r="O46" s="15">
        <f t="shared" si="7"/>
        <v>35.714285714285715</v>
      </c>
      <c r="P46" s="15">
        <f t="shared" si="8"/>
        <v>53.415061295971981</v>
      </c>
      <c r="Q46" s="9">
        <f>M46/Verotussuunnittelun_tiedot!D46*1000</f>
        <v>2.4900550428629615</v>
      </c>
    </row>
    <row r="47" spans="1:17" x14ac:dyDescent="0.25">
      <c r="A47" s="5" t="s">
        <v>55</v>
      </c>
      <c r="B47" s="5">
        <v>6000991</v>
      </c>
      <c r="C47" s="8"/>
      <c r="D47" s="9">
        <v>2.75</v>
      </c>
      <c r="E47" s="9">
        <v>3.25</v>
      </c>
      <c r="F47" s="9">
        <v>3</v>
      </c>
      <c r="G47" s="9">
        <v>1.2</v>
      </c>
      <c r="H47">
        <v>22.5</v>
      </c>
      <c r="I47" s="10">
        <v>474</v>
      </c>
      <c r="J47" s="17">
        <v>46</v>
      </c>
      <c r="K47" s="17">
        <v>87</v>
      </c>
      <c r="L47" s="17">
        <v>236</v>
      </c>
      <c r="M47" s="16">
        <v>369</v>
      </c>
      <c r="N47" s="12">
        <f t="shared" si="6"/>
        <v>251</v>
      </c>
      <c r="O47" s="15">
        <f t="shared" si="7"/>
        <v>34.586466165413533</v>
      </c>
      <c r="P47" s="15">
        <f t="shared" si="8"/>
        <v>63.956639566395665</v>
      </c>
      <c r="Q47" s="9">
        <f>M47/Verotussuunnittelun_tiedot!D47*1000</f>
        <v>2.3370656715453708</v>
      </c>
    </row>
    <row r="48" spans="1:17" x14ac:dyDescent="0.25">
      <c r="A48" s="5" t="s">
        <v>56</v>
      </c>
      <c r="B48" s="5">
        <v>6099991</v>
      </c>
      <c r="C48" s="8"/>
      <c r="D48" s="9">
        <v>3.3</v>
      </c>
      <c r="E48" s="9">
        <v>3.8</v>
      </c>
      <c r="F48" s="9">
        <v>3.55</v>
      </c>
      <c r="G48" s="9">
        <v>1.2</v>
      </c>
      <c r="H48">
        <v>22.5</v>
      </c>
      <c r="I48" s="10">
        <v>700</v>
      </c>
      <c r="J48" s="17">
        <v>45</v>
      </c>
      <c r="K48" s="17">
        <v>99</v>
      </c>
      <c r="L48" s="17">
        <v>223</v>
      </c>
      <c r="M48" s="16">
        <v>367</v>
      </c>
      <c r="N48" s="12">
        <f t="shared" si="6"/>
        <v>255.5</v>
      </c>
      <c r="O48" s="15">
        <f t="shared" si="7"/>
        <v>31.25</v>
      </c>
      <c r="P48" s="15">
        <f t="shared" si="8"/>
        <v>60.762942779291549</v>
      </c>
      <c r="Q48" s="9">
        <f>M48/Verotussuunnittelun_tiedot!D48*1000</f>
        <v>1.8614266744978458</v>
      </c>
    </row>
    <row r="49" spans="1:17" x14ac:dyDescent="0.25">
      <c r="A49" s="5" t="s">
        <v>57</v>
      </c>
      <c r="B49" s="5">
        <v>6099992</v>
      </c>
      <c r="C49" s="8"/>
      <c r="D49" s="9">
        <v>4.5</v>
      </c>
      <c r="E49" s="9">
        <v>5</v>
      </c>
      <c r="F49" s="9">
        <v>4.75</v>
      </c>
      <c r="G49" s="9">
        <v>1.2</v>
      </c>
      <c r="H49">
        <v>22.5</v>
      </c>
      <c r="I49" s="10">
        <v>1297</v>
      </c>
      <c r="J49" s="17">
        <v>132</v>
      </c>
      <c r="K49" s="17">
        <v>152</v>
      </c>
      <c r="L49" s="17">
        <v>334</v>
      </c>
      <c r="M49" s="16">
        <v>618</v>
      </c>
      <c r="N49" s="12">
        <f t="shared" si="6"/>
        <v>451</v>
      </c>
      <c r="O49" s="15">
        <f t="shared" si="7"/>
        <v>46.478873239436616</v>
      </c>
      <c r="P49" s="15">
        <f t="shared" si="8"/>
        <v>54.045307443365701</v>
      </c>
      <c r="Q49" s="9">
        <f>M49/Verotussuunnittelun_tiedot!D49*1000</f>
        <v>2.2626215289536842</v>
      </c>
    </row>
    <row r="50" spans="1:17" x14ac:dyDescent="0.25">
      <c r="A50" s="5" t="s">
        <v>58</v>
      </c>
      <c r="B50" s="5">
        <v>6099993</v>
      </c>
      <c r="C50" s="8"/>
      <c r="D50" s="9">
        <v>4</v>
      </c>
      <c r="E50" s="9">
        <v>4.5</v>
      </c>
      <c r="F50" s="9">
        <v>4.25</v>
      </c>
      <c r="G50" s="9">
        <v>1.2</v>
      </c>
      <c r="H50">
        <v>22.5</v>
      </c>
      <c r="I50" s="10">
        <v>985</v>
      </c>
      <c r="J50" s="17">
        <v>194</v>
      </c>
      <c r="K50" s="17">
        <v>225</v>
      </c>
      <c r="L50" s="17">
        <v>430</v>
      </c>
      <c r="M50" s="16">
        <v>849</v>
      </c>
      <c r="N50" s="12">
        <f t="shared" si="6"/>
        <v>634</v>
      </c>
      <c r="O50" s="15">
        <f t="shared" si="7"/>
        <v>46.300715990453462</v>
      </c>
      <c r="P50" s="15">
        <f t="shared" si="8"/>
        <v>50.647820965842172</v>
      </c>
      <c r="Q50" s="9">
        <f>M50/Verotussuunnittelun_tiedot!D50*1000</f>
        <v>3.6647603294226729</v>
      </c>
    </row>
    <row r="51" spans="1:17" x14ac:dyDescent="0.25">
      <c r="A51" s="5" t="s">
        <v>59</v>
      </c>
      <c r="B51" s="5">
        <v>6099994</v>
      </c>
      <c r="C51" s="8"/>
      <c r="D51" s="9">
        <v>2.75</v>
      </c>
      <c r="E51" s="9">
        <v>3.25</v>
      </c>
      <c r="F51" s="9">
        <v>3</v>
      </c>
      <c r="G51" s="9">
        <v>1.2</v>
      </c>
      <c r="H51">
        <v>22.5</v>
      </c>
      <c r="I51" s="10">
        <v>343</v>
      </c>
      <c r="J51" s="17">
        <v>54</v>
      </c>
      <c r="K51" s="17">
        <v>4</v>
      </c>
      <c r="L51" s="17">
        <v>73</v>
      </c>
      <c r="M51" s="16">
        <v>131</v>
      </c>
      <c r="N51" s="12">
        <f t="shared" si="6"/>
        <v>94.5</v>
      </c>
      <c r="O51" s="15">
        <f t="shared" si="7"/>
        <v>93.103448275862064</v>
      </c>
      <c r="P51" s="15">
        <f t="shared" si="8"/>
        <v>55.725190839694662</v>
      </c>
      <c r="Q51" s="9">
        <f>M51/Verotussuunnittelun_tiedot!D51*1000</f>
        <v>1.1446616388933306</v>
      </c>
    </row>
    <row r="52" spans="1:17" x14ac:dyDescent="0.25">
      <c r="A52" s="5" t="s">
        <v>60</v>
      </c>
      <c r="B52" s="5">
        <v>6500991</v>
      </c>
      <c r="C52" s="8"/>
      <c r="D52" s="9">
        <v>1.8</v>
      </c>
      <c r="E52" s="9">
        <v>2.2999999999999998</v>
      </c>
      <c r="F52" s="9">
        <v>2.0499999999999998</v>
      </c>
      <c r="G52" s="9">
        <v>1.5</v>
      </c>
      <c r="H52">
        <v>25</v>
      </c>
      <c r="I52" s="10">
        <v>571</v>
      </c>
      <c r="J52" s="17">
        <v>83</v>
      </c>
      <c r="K52" s="17">
        <v>83</v>
      </c>
      <c r="L52" s="17">
        <v>187</v>
      </c>
      <c r="M52" s="16">
        <v>353</v>
      </c>
      <c r="N52" s="12">
        <f t="shared" si="6"/>
        <v>259.5</v>
      </c>
      <c r="O52" s="15">
        <f t="shared" si="7"/>
        <v>50</v>
      </c>
      <c r="P52" s="15">
        <f t="shared" si="8"/>
        <v>52.97450424929179</v>
      </c>
      <c r="Q52" s="9">
        <f>M52/Verotussuunnittelun_tiedot!D52*1000</f>
        <v>1.2678614015579253</v>
      </c>
    </row>
    <row r="53" spans="1:17" x14ac:dyDescent="0.25">
      <c r="A53" s="5" t="s">
        <v>61</v>
      </c>
      <c r="B53" s="5">
        <v>6599991</v>
      </c>
      <c r="C53" s="8"/>
      <c r="D53" s="9">
        <v>2.8</v>
      </c>
      <c r="E53" s="9">
        <v>3.3</v>
      </c>
      <c r="F53" s="9">
        <v>3.05</v>
      </c>
      <c r="G53" s="9">
        <v>1.49</v>
      </c>
      <c r="H53">
        <v>25</v>
      </c>
      <c r="I53" s="10">
        <v>947</v>
      </c>
      <c r="J53" s="17">
        <v>202</v>
      </c>
      <c r="K53" s="17">
        <v>199</v>
      </c>
      <c r="L53" s="17">
        <v>382</v>
      </c>
      <c r="M53" s="16">
        <v>783</v>
      </c>
      <c r="N53" s="12">
        <f t="shared" si="6"/>
        <v>592</v>
      </c>
      <c r="O53" s="15">
        <f t="shared" si="7"/>
        <v>50.374064837905244</v>
      </c>
      <c r="P53" s="15">
        <f t="shared" si="8"/>
        <v>48.786717752234992</v>
      </c>
      <c r="Q53" s="9">
        <f>M53/Verotussuunnittelun_tiedot!D53*1000</f>
        <v>2.5227482297266732</v>
      </c>
    </row>
    <row r="54" spans="1:17" x14ac:dyDescent="0.25">
      <c r="A54" s="5" t="s">
        <v>62</v>
      </c>
      <c r="B54" s="5">
        <v>6599992</v>
      </c>
      <c r="C54" s="8"/>
      <c r="D54" s="9">
        <v>5</v>
      </c>
      <c r="E54" s="9">
        <v>5.5</v>
      </c>
      <c r="F54" s="9">
        <v>5.25</v>
      </c>
      <c r="G54" s="9">
        <v>1.49</v>
      </c>
      <c r="H54">
        <v>25</v>
      </c>
      <c r="I54" s="10">
        <v>522</v>
      </c>
      <c r="J54" s="17">
        <v>68</v>
      </c>
      <c r="K54" s="17">
        <v>35</v>
      </c>
      <c r="L54" s="17">
        <v>76</v>
      </c>
      <c r="M54" s="16">
        <v>179</v>
      </c>
      <c r="N54" s="12">
        <f t="shared" si="6"/>
        <v>141</v>
      </c>
      <c r="O54" s="15">
        <f t="shared" si="7"/>
        <v>66.019417475728162</v>
      </c>
      <c r="P54" s="15">
        <f t="shared" si="8"/>
        <v>42.458100558659218</v>
      </c>
      <c r="Q54" s="9">
        <f>M54/Verotussuunnittelun_tiedot!D54*1000</f>
        <v>1.801627342543306</v>
      </c>
    </row>
    <row r="55" spans="1:17" x14ac:dyDescent="0.25">
      <c r="A55" s="5" t="s">
        <v>63</v>
      </c>
      <c r="B55" s="5">
        <v>6599993</v>
      </c>
      <c r="C55" s="8"/>
      <c r="D55" s="9">
        <v>4.2</v>
      </c>
      <c r="E55" s="9">
        <v>4.7</v>
      </c>
      <c r="F55" s="9">
        <v>4.45</v>
      </c>
      <c r="G55" s="9">
        <v>1.49</v>
      </c>
      <c r="H55">
        <v>25</v>
      </c>
      <c r="I55" s="10">
        <v>980</v>
      </c>
      <c r="J55" s="17">
        <v>105</v>
      </c>
      <c r="K55" s="17">
        <v>59</v>
      </c>
      <c r="L55" s="17">
        <v>239</v>
      </c>
      <c r="M55" s="16">
        <v>403</v>
      </c>
      <c r="N55" s="12">
        <f t="shared" si="6"/>
        <v>283.5</v>
      </c>
      <c r="O55" s="15">
        <f t="shared" si="7"/>
        <v>64.024390243902445</v>
      </c>
      <c r="P55" s="15">
        <f t="shared" si="8"/>
        <v>59.305210918114149</v>
      </c>
      <c r="Q55" s="9">
        <f>M55/Verotussuunnittelun_tiedot!D55*1000</f>
        <v>1.8292796405715159</v>
      </c>
    </row>
    <row r="56" spans="1:17" x14ac:dyDescent="0.25">
      <c r="A56" s="5" t="s">
        <v>64</v>
      </c>
      <c r="B56" s="5">
        <v>6599994</v>
      </c>
      <c r="C56" s="8"/>
      <c r="D56" s="9">
        <v>3</v>
      </c>
      <c r="E56" s="9">
        <v>3.5</v>
      </c>
      <c r="F56" s="9">
        <v>3.25</v>
      </c>
      <c r="G56" s="9">
        <v>1.36</v>
      </c>
      <c r="H56">
        <v>25</v>
      </c>
      <c r="I56" s="10">
        <v>682</v>
      </c>
      <c r="J56" s="17">
        <v>92</v>
      </c>
      <c r="K56" s="17">
        <v>45</v>
      </c>
      <c r="L56" s="17">
        <v>180</v>
      </c>
      <c r="M56" s="16">
        <v>317</v>
      </c>
      <c r="N56" s="12">
        <f t="shared" si="6"/>
        <v>227</v>
      </c>
      <c r="O56" s="15">
        <f t="shared" si="7"/>
        <v>67.153284671532845</v>
      </c>
      <c r="P56" s="15">
        <f t="shared" si="8"/>
        <v>56.782334384858046</v>
      </c>
      <c r="Q56" s="9">
        <f>M56/Verotussuunnittelun_tiedot!D56*1000</f>
        <v>1.5098581352537586</v>
      </c>
    </row>
    <row r="57" spans="1:17" x14ac:dyDescent="0.25">
      <c r="A57" s="5" t="s">
        <v>65</v>
      </c>
      <c r="B57" s="5">
        <v>7099991</v>
      </c>
      <c r="C57" s="8"/>
      <c r="D57" s="9">
        <v>2.5</v>
      </c>
      <c r="E57" s="9">
        <v>3.3</v>
      </c>
      <c r="F57" s="9">
        <v>2.9</v>
      </c>
      <c r="G57" s="9">
        <v>1.5</v>
      </c>
      <c r="H57">
        <v>25</v>
      </c>
      <c r="I57" s="10">
        <v>1527</v>
      </c>
      <c r="J57" s="17">
        <v>208</v>
      </c>
      <c r="K57" s="17">
        <v>145</v>
      </c>
      <c r="L57" s="17">
        <v>262</v>
      </c>
      <c r="M57" s="16">
        <v>615</v>
      </c>
      <c r="N57" s="12">
        <f t="shared" si="6"/>
        <v>484</v>
      </c>
      <c r="O57" s="15">
        <f t="shared" si="7"/>
        <v>58.92351274787535</v>
      </c>
      <c r="P57" s="15">
        <f t="shared" si="8"/>
        <v>42.601626016260163</v>
      </c>
      <c r="Q57" s="9">
        <f>M57/Verotussuunnittelun_tiedot!D57*1000</f>
        <v>1.1676680131872439</v>
      </c>
    </row>
    <row r="58" spans="1:17" x14ac:dyDescent="0.25">
      <c r="A58" s="5" t="s">
        <v>66</v>
      </c>
      <c r="B58" s="5">
        <v>7099992</v>
      </c>
      <c r="C58" s="8"/>
      <c r="D58" s="9">
        <v>2.4</v>
      </c>
      <c r="E58" s="9">
        <v>3</v>
      </c>
      <c r="F58" s="9">
        <v>2.7</v>
      </c>
      <c r="G58" s="9">
        <v>1.5</v>
      </c>
      <c r="H58">
        <v>25</v>
      </c>
      <c r="I58" s="10">
        <v>1520</v>
      </c>
      <c r="J58" s="17">
        <v>237</v>
      </c>
      <c r="K58" s="17">
        <v>271</v>
      </c>
      <c r="L58" s="17">
        <v>491</v>
      </c>
      <c r="M58" s="16">
        <v>998</v>
      </c>
      <c r="N58" s="12">
        <f t="shared" si="6"/>
        <v>753.5</v>
      </c>
      <c r="O58" s="15">
        <f t="shared" si="7"/>
        <v>46.653543307086615</v>
      </c>
      <c r="P58" s="15">
        <f t="shared" si="8"/>
        <v>49.198396793587172</v>
      </c>
      <c r="Q58" s="9">
        <f>M58/Verotussuunnittelun_tiedot!D58*1000</f>
        <v>1.7722757121156532</v>
      </c>
    </row>
    <row r="59" spans="1:17" x14ac:dyDescent="0.25">
      <c r="A59" s="5" t="s">
        <v>67</v>
      </c>
      <c r="B59" s="5">
        <v>7099993</v>
      </c>
      <c r="C59" s="8"/>
      <c r="D59" s="9">
        <v>2.4</v>
      </c>
      <c r="E59" s="9">
        <v>3</v>
      </c>
      <c r="F59" s="9">
        <v>2.7</v>
      </c>
      <c r="G59" s="9">
        <v>1.5</v>
      </c>
      <c r="H59">
        <v>25</v>
      </c>
      <c r="I59" s="10">
        <v>1297</v>
      </c>
      <c r="J59" s="17">
        <v>0</v>
      </c>
      <c r="K59" s="17">
        <v>0</v>
      </c>
      <c r="L59" s="17">
        <v>42</v>
      </c>
      <c r="M59" s="16">
        <v>42</v>
      </c>
      <c r="N59" s="12">
        <f t="shared" si="6"/>
        <v>21</v>
      </c>
      <c r="O59" s="15"/>
      <c r="P59" s="15">
        <f t="shared" si="8"/>
        <v>100</v>
      </c>
      <c r="Q59" s="9">
        <f>M59/Verotussuunnittelun_tiedot!D59*1000</f>
        <v>8.7434205760165473E-2</v>
      </c>
    </row>
    <row r="60" spans="1:17" x14ac:dyDescent="0.25">
      <c r="A60" s="5" t="s">
        <v>68</v>
      </c>
      <c r="B60" s="5">
        <v>7099994</v>
      </c>
      <c r="C60" s="8"/>
      <c r="D60" s="9">
        <v>2.4</v>
      </c>
      <c r="E60" s="9">
        <v>3</v>
      </c>
      <c r="F60" s="9">
        <v>2.7</v>
      </c>
      <c r="G60" s="9">
        <v>1.5</v>
      </c>
      <c r="H60">
        <v>25</v>
      </c>
      <c r="I60" s="10">
        <v>1209</v>
      </c>
      <c r="J60" s="17">
        <v>145</v>
      </c>
      <c r="K60" s="17">
        <v>176</v>
      </c>
      <c r="L60" s="17">
        <v>330</v>
      </c>
      <c r="M60" s="16">
        <v>651</v>
      </c>
      <c r="N60" s="12">
        <f t="shared" si="6"/>
        <v>486</v>
      </c>
      <c r="O60" s="15">
        <f t="shared" si="7"/>
        <v>45.171339563862929</v>
      </c>
      <c r="P60" s="15">
        <f t="shared" si="8"/>
        <v>50.691244239631338</v>
      </c>
      <c r="Q60" s="9">
        <f>M60/Verotussuunnittelun_tiedot!D60*1000</f>
        <v>1.4544229426170943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Selite</vt:lpstr>
      <vt:lpstr>Verotussuunnittelun_tiedot</vt:lpstr>
      <vt:lpstr>Luken_verotussuositus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2018-03-16T12:28:29Z</dcterms:created>
  <dcterms:modified xsi:type="dcterms:W3CDTF">2018-03-21T12:06:51Z</dcterms:modified>
</cp:coreProperties>
</file>