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13" documentId="8_{6A679C92-932C-4197-87C6-45CB217310B5}" xr6:coauthVersionLast="47" xr6:coauthVersionMax="47" xr10:uidLastSave="{B057C3BD-430E-4935-A491-A8C830D5E179}"/>
  <bookViews>
    <workbookView xWindow="-108" yWindow="-108" windowWidth="23256" windowHeight="12576" tabRatio="759" xr2:uid="{00000000-000D-0000-FFFF-FFFF00000000}"/>
  </bookViews>
  <sheets>
    <sheet name="Älgförvaltningsområde" sheetId="1" r:id="rId1"/>
    <sheet name="JVF1" sheetId="2" r:id="rId2"/>
    <sheet name="JVF2" sheetId="3" r:id="rId3"/>
    <sheet name="JVF3" sheetId="4" r:id="rId4"/>
    <sheet name="JVF4" sheetId="5" r:id="rId5"/>
    <sheet name="JVF5" sheetId="6" r:id="rId6"/>
    <sheet name="JVF6" sheetId="7" r:id="rId7"/>
    <sheet name="JVF7" sheetId="8" r:id="rId8"/>
    <sheet name="JVF8" sheetId="9" r:id="rId9"/>
    <sheet name="JVF9" sheetId="10" r:id="rId10"/>
    <sheet name="JVF10" sheetId="11" r:id="rId11"/>
    <sheet name="JVF11" sheetId="12" r:id="rId12"/>
    <sheet name="JVF12" sheetId="13" r:id="rId13"/>
    <sheet name="Jämförelse" sheetId="15" r:id="rId14"/>
    <sheet name="Jämförelse 2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3" l="1"/>
  <c r="E56" i="13"/>
  <c r="D56" i="13"/>
  <c r="F54" i="13"/>
  <c r="E54" i="13"/>
  <c r="D54" i="13"/>
  <c r="F52" i="13"/>
  <c r="E52" i="13"/>
  <c r="D52" i="13"/>
  <c r="F56" i="12"/>
  <c r="E56" i="12"/>
  <c r="D56" i="12"/>
  <c r="F54" i="12"/>
  <c r="E54" i="12"/>
  <c r="D54" i="12"/>
  <c r="F52" i="12"/>
  <c r="E52" i="12"/>
  <c r="D52" i="12"/>
  <c r="F56" i="11"/>
  <c r="E56" i="11"/>
  <c r="D56" i="11"/>
  <c r="F54" i="11"/>
  <c r="E54" i="11"/>
  <c r="D54" i="11"/>
  <c r="F52" i="11"/>
  <c r="E52" i="11"/>
  <c r="D52" i="11"/>
  <c r="F56" i="10"/>
  <c r="E56" i="10"/>
  <c r="D56" i="10"/>
  <c r="F54" i="10"/>
  <c r="E54" i="10"/>
  <c r="D54" i="10"/>
  <c r="F52" i="10"/>
  <c r="E52" i="10"/>
  <c r="D52" i="10"/>
  <c r="F56" i="9"/>
  <c r="E56" i="9"/>
  <c r="D56" i="9"/>
  <c r="F54" i="9"/>
  <c r="E54" i="9"/>
  <c r="D54" i="9"/>
  <c r="F52" i="9"/>
  <c r="E52" i="9"/>
  <c r="D52" i="9"/>
  <c r="F56" i="8"/>
  <c r="E56" i="8"/>
  <c r="D56" i="8"/>
  <c r="F54" i="8"/>
  <c r="E54" i="8"/>
  <c r="D54" i="8"/>
  <c r="F52" i="8"/>
  <c r="E52" i="8"/>
  <c r="D52" i="8"/>
  <c r="F56" i="7"/>
  <c r="E56" i="7"/>
  <c r="D56" i="7"/>
  <c r="F54" i="7"/>
  <c r="E54" i="7"/>
  <c r="D54" i="7"/>
  <c r="F52" i="7"/>
  <c r="E52" i="7"/>
  <c r="D52" i="7"/>
  <c r="F56" i="6"/>
  <c r="E56" i="6"/>
  <c r="D56" i="6"/>
  <c r="F54" i="6"/>
  <c r="E54" i="6"/>
  <c r="D54" i="6"/>
  <c r="F52" i="6"/>
  <c r="E52" i="6"/>
  <c r="D52" i="6"/>
  <c r="F56" i="5"/>
  <c r="E56" i="5"/>
  <c r="D56" i="5"/>
  <c r="F54" i="5"/>
  <c r="E54" i="5"/>
  <c r="D54" i="5"/>
  <c r="F52" i="5"/>
  <c r="E52" i="5"/>
  <c r="D52" i="5"/>
  <c r="F56" i="4"/>
  <c r="E56" i="4"/>
  <c r="D56" i="4"/>
  <c r="F54" i="4"/>
  <c r="E54" i="4"/>
  <c r="D54" i="4"/>
  <c r="F52" i="4"/>
  <c r="E52" i="4"/>
  <c r="D52" i="4"/>
  <c r="F56" i="3"/>
  <c r="E56" i="3"/>
  <c r="D56" i="3"/>
  <c r="F54" i="3"/>
  <c r="E54" i="3"/>
  <c r="D54" i="3"/>
  <c r="F52" i="3"/>
  <c r="E52" i="3"/>
  <c r="D52" i="3"/>
  <c r="F56" i="2"/>
  <c r="E56" i="2"/>
  <c r="D56" i="2"/>
  <c r="F54" i="2"/>
  <c r="E54" i="2"/>
  <c r="D54" i="2"/>
  <c r="F52" i="2"/>
  <c r="E52" i="2"/>
  <c r="D52" i="2"/>
  <c r="F56" i="1"/>
  <c r="E56" i="1"/>
  <c r="D56" i="1"/>
  <c r="F54" i="1"/>
  <c r="E54" i="1"/>
  <c r="D54" i="1"/>
  <c r="F52" i="1"/>
  <c r="E52" i="1"/>
  <c r="D52" i="1"/>
  <c r="C20" i="15"/>
  <c r="E76" i="13" l="1"/>
  <c r="F68" i="13"/>
  <c r="E68" i="13"/>
  <c r="D68" i="13"/>
  <c r="J40" i="13"/>
  <c r="J46" i="13" s="1"/>
  <c r="J44" i="13" s="1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0" i="12"/>
  <c r="J46" i="12" s="1"/>
  <c r="J44" i="12" s="1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0" i="11"/>
  <c r="J46" i="11" s="1"/>
  <c r="J44" i="11" s="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0" i="10"/>
  <c r="J46" i="10" s="1"/>
  <c r="J44" i="10" s="1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2" i="9" s="1"/>
  <c r="J44" i="9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0" i="8"/>
  <c r="J46" i="8" s="1"/>
  <c r="J44" i="8" s="1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0" i="7"/>
  <c r="F34" i="7"/>
  <c r="E34" i="7"/>
  <c r="D34" i="7"/>
  <c r="F32" i="7"/>
  <c r="F36" i="7" s="1"/>
  <c r="E32" i="7"/>
  <c r="D32" i="7"/>
  <c r="J24" i="7"/>
  <c r="L22" i="7"/>
  <c r="K22" i="7"/>
  <c r="J22" i="7"/>
  <c r="J10" i="7"/>
  <c r="I10" i="7"/>
  <c r="H10" i="7"/>
  <c r="E76" i="6"/>
  <c r="F68" i="6"/>
  <c r="E68" i="6"/>
  <c r="D68" i="6"/>
  <c r="J40" i="6"/>
  <c r="J46" i="6" s="1"/>
  <c r="J44" i="6" s="1"/>
  <c r="F34" i="6"/>
  <c r="E34" i="6"/>
  <c r="D34" i="6"/>
  <c r="F32" i="6"/>
  <c r="E32" i="6"/>
  <c r="D32" i="6"/>
  <c r="L22" i="6"/>
  <c r="K22" i="6"/>
  <c r="J22" i="6"/>
  <c r="J10" i="6"/>
  <c r="I10" i="6"/>
  <c r="H10" i="6"/>
  <c r="E76" i="5"/>
  <c r="F68" i="5"/>
  <c r="E68" i="5"/>
  <c r="D68" i="5"/>
  <c r="J40" i="5"/>
  <c r="J46" i="5" s="1"/>
  <c r="F34" i="5"/>
  <c r="E34" i="5"/>
  <c r="D34" i="5"/>
  <c r="F32" i="5"/>
  <c r="E32" i="5"/>
  <c r="D32" i="5"/>
  <c r="L22" i="5"/>
  <c r="K22" i="5"/>
  <c r="J22" i="5"/>
  <c r="J10" i="5"/>
  <c r="I10" i="5"/>
  <c r="H10" i="5"/>
  <c r="E76" i="4"/>
  <c r="F68" i="4"/>
  <c r="E68" i="4"/>
  <c r="D68" i="4"/>
  <c r="J40" i="4"/>
  <c r="J46" i="4" s="1"/>
  <c r="F34" i="4"/>
  <c r="E34" i="4"/>
  <c r="D34" i="4"/>
  <c r="F32" i="4"/>
  <c r="E32" i="4"/>
  <c r="D32" i="4"/>
  <c r="L22" i="4"/>
  <c r="K22" i="4"/>
  <c r="J22" i="4"/>
  <c r="J10" i="4"/>
  <c r="I10" i="4"/>
  <c r="H10" i="4"/>
  <c r="E76" i="3"/>
  <c r="F68" i="3"/>
  <c r="E68" i="3"/>
  <c r="D68" i="3"/>
  <c r="J40" i="3"/>
  <c r="J46" i="3" s="1"/>
  <c r="J44" i="3" s="1"/>
  <c r="F34" i="3"/>
  <c r="E34" i="3"/>
  <c r="D34" i="3"/>
  <c r="J24" i="3" s="1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0" i="2"/>
  <c r="F34" i="2"/>
  <c r="E34" i="2"/>
  <c r="D34" i="2"/>
  <c r="F32" i="2"/>
  <c r="E32" i="2"/>
  <c r="K24" i="2" s="1"/>
  <c r="D32" i="2"/>
  <c r="L22" i="2"/>
  <c r="K22" i="2"/>
  <c r="J22" i="2"/>
  <c r="J10" i="2"/>
  <c r="I10" i="2"/>
  <c r="H10" i="2"/>
  <c r="J44" i="4" l="1"/>
  <c r="J42" i="4"/>
  <c r="J46" i="2"/>
  <c r="J44" i="2" s="1"/>
  <c r="J42" i="11"/>
  <c r="J42" i="10"/>
  <c r="J44" i="7"/>
  <c r="J46" i="7"/>
  <c r="J42" i="7" s="1"/>
  <c r="J42" i="5"/>
  <c r="J44" i="5"/>
  <c r="K24" i="6"/>
  <c r="K24" i="4"/>
  <c r="D36" i="3"/>
  <c r="E36" i="2"/>
  <c r="D36" i="2"/>
  <c r="J26" i="2" s="1"/>
  <c r="F36" i="2"/>
  <c r="J42" i="13"/>
  <c r="K24" i="13"/>
  <c r="L24" i="13"/>
  <c r="F36" i="13"/>
  <c r="E36" i="13"/>
  <c r="J24" i="13"/>
  <c r="D36" i="13"/>
  <c r="J42" i="12"/>
  <c r="J24" i="12"/>
  <c r="L24" i="12"/>
  <c r="F36" i="12"/>
  <c r="D36" i="12"/>
  <c r="K24" i="12"/>
  <c r="E36" i="12"/>
  <c r="J24" i="11"/>
  <c r="F36" i="11"/>
  <c r="L24" i="11"/>
  <c r="D36" i="11"/>
  <c r="K24" i="11"/>
  <c r="E36" i="11"/>
  <c r="H54" i="10"/>
  <c r="L24" i="10"/>
  <c r="F36" i="10"/>
  <c r="J24" i="10"/>
  <c r="D36" i="10"/>
  <c r="K24" i="10"/>
  <c r="E36" i="10"/>
  <c r="J24" i="9"/>
  <c r="L24" i="9"/>
  <c r="F36" i="9"/>
  <c r="D36" i="9"/>
  <c r="E36" i="9"/>
  <c r="K24" i="9"/>
  <c r="J42" i="8"/>
  <c r="J24" i="8"/>
  <c r="L24" i="8"/>
  <c r="F36" i="8"/>
  <c r="D36" i="8"/>
  <c r="K24" i="8"/>
  <c r="E36" i="8"/>
  <c r="E36" i="7"/>
  <c r="K24" i="7"/>
  <c r="L26" i="7"/>
  <c r="L24" i="7"/>
  <c r="D36" i="7"/>
  <c r="J42" i="6"/>
  <c r="J24" i="6"/>
  <c r="D36" i="6"/>
  <c r="E36" i="6"/>
  <c r="K26" i="6" s="1"/>
  <c r="L24" i="6"/>
  <c r="F36" i="6"/>
  <c r="J26" i="6"/>
  <c r="L24" i="5"/>
  <c r="F36" i="5"/>
  <c r="D36" i="5"/>
  <c r="J24" i="5"/>
  <c r="K24" i="5"/>
  <c r="E36" i="5"/>
  <c r="J24" i="4"/>
  <c r="L24" i="4"/>
  <c r="F36" i="4"/>
  <c r="D36" i="4"/>
  <c r="E36" i="4"/>
  <c r="J42" i="3"/>
  <c r="J26" i="3"/>
  <c r="F36" i="3"/>
  <c r="L24" i="3"/>
  <c r="K24" i="3"/>
  <c r="E36" i="3"/>
  <c r="L24" i="2"/>
  <c r="J24" i="2"/>
  <c r="K26" i="2"/>
  <c r="J40" i="1"/>
  <c r="J46" i="1" s="1"/>
  <c r="E34" i="1"/>
  <c r="F34" i="1"/>
  <c r="D34" i="1"/>
  <c r="E32" i="1"/>
  <c r="F32" i="1"/>
  <c r="D32" i="1"/>
  <c r="J54" i="11" l="1"/>
  <c r="J54" i="5"/>
  <c r="J42" i="2"/>
  <c r="I54" i="13"/>
  <c r="E58" i="7"/>
  <c r="I56" i="7" s="1"/>
  <c r="J54" i="7"/>
  <c r="H54" i="7"/>
  <c r="I54" i="5"/>
  <c r="E58" i="4"/>
  <c r="I56" i="4" s="1"/>
  <c r="H54" i="8"/>
  <c r="D64" i="6"/>
  <c r="I54" i="6"/>
  <c r="I54" i="8"/>
  <c r="L26" i="2"/>
  <c r="J54" i="4"/>
  <c r="H54" i="4"/>
  <c r="J54" i="8"/>
  <c r="J54" i="9"/>
  <c r="H54" i="9"/>
  <c r="J54" i="10"/>
  <c r="I54" i="10"/>
  <c r="J54" i="12"/>
  <c r="I54" i="12"/>
  <c r="F58" i="13"/>
  <c r="J56" i="13" s="1"/>
  <c r="H54" i="13"/>
  <c r="J54" i="13"/>
  <c r="L26" i="13"/>
  <c r="E58" i="13"/>
  <c r="I56" i="13" s="1"/>
  <c r="K26" i="13"/>
  <c r="F64" i="13"/>
  <c r="D58" i="13"/>
  <c r="H56" i="13" s="1"/>
  <c r="J26" i="13"/>
  <c r="H54" i="12"/>
  <c r="F58" i="12"/>
  <c r="J56" i="12" s="1"/>
  <c r="L26" i="12"/>
  <c r="D58" i="12"/>
  <c r="H56" i="12" s="1"/>
  <c r="J26" i="12"/>
  <c r="E58" i="12"/>
  <c r="I56" i="12" s="1"/>
  <c r="K26" i="12"/>
  <c r="I54" i="11"/>
  <c r="H54" i="11"/>
  <c r="F58" i="11"/>
  <c r="J56" i="11" s="1"/>
  <c r="L26" i="11"/>
  <c r="D58" i="11"/>
  <c r="H56" i="11" s="1"/>
  <c r="J26" i="11"/>
  <c r="E58" i="11"/>
  <c r="I56" i="11" s="1"/>
  <c r="K26" i="11"/>
  <c r="E58" i="10"/>
  <c r="I56" i="10" s="1"/>
  <c r="F58" i="10"/>
  <c r="J56" i="10" s="1"/>
  <c r="L26" i="10"/>
  <c r="D58" i="10"/>
  <c r="H56" i="10" s="1"/>
  <c r="J26" i="10"/>
  <c r="K26" i="10"/>
  <c r="E58" i="9"/>
  <c r="I54" i="9"/>
  <c r="E64" i="9"/>
  <c r="F58" i="9"/>
  <c r="J56" i="9" s="1"/>
  <c r="L26" i="9"/>
  <c r="D58" i="9"/>
  <c r="H56" i="9" s="1"/>
  <c r="J26" i="9"/>
  <c r="K26" i="9"/>
  <c r="D58" i="8"/>
  <c r="H56" i="8" s="1"/>
  <c r="F58" i="8"/>
  <c r="J56" i="8" s="1"/>
  <c r="L26" i="8"/>
  <c r="J26" i="8"/>
  <c r="E58" i="8"/>
  <c r="I56" i="8" s="1"/>
  <c r="K26" i="8"/>
  <c r="F58" i="7"/>
  <c r="I54" i="7"/>
  <c r="K26" i="7"/>
  <c r="E64" i="7"/>
  <c r="F64" i="7"/>
  <c r="J26" i="7"/>
  <c r="J54" i="6"/>
  <c r="D58" i="6"/>
  <c r="H54" i="6"/>
  <c r="F58" i="6"/>
  <c r="J56" i="6" s="1"/>
  <c r="L26" i="6"/>
  <c r="H54" i="5"/>
  <c r="L26" i="5"/>
  <c r="J26" i="5"/>
  <c r="E58" i="5"/>
  <c r="I56" i="5" s="1"/>
  <c r="K26" i="5"/>
  <c r="I52" i="4"/>
  <c r="I54" i="4"/>
  <c r="F58" i="4"/>
  <c r="J56" i="4" s="1"/>
  <c r="L26" i="4"/>
  <c r="D58" i="4"/>
  <c r="H56" i="4" s="1"/>
  <c r="J26" i="4"/>
  <c r="K26" i="4"/>
  <c r="E64" i="4"/>
  <c r="I54" i="3"/>
  <c r="J54" i="3"/>
  <c r="L26" i="3"/>
  <c r="D58" i="3"/>
  <c r="D64" i="3"/>
  <c r="H54" i="3"/>
  <c r="K26" i="3"/>
  <c r="E58" i="3"/>
  <c r="I56" i="3" s="1"/>
  <c r="K24" i="1"/>
  <c r="L24" i="1"/>
  <c r="E36" i="1"/>
  <c r="J24" i="1"/>
  <c r="D36" i="1"/>
  <c r="F36" i="1"/>
  <c r="J42" i="1"/>
  <c r="J44" i="1"/>
  <c r="L22" i="1"/>
  <c r="K22" i="1"/>
  <c r="J22" i="1"/>
  <c r="D58" i="7" l="1"/>
  <c r="H56" i="7" s="1"/>
  <c r="D58" i="5"/>
  <c r="H56" i="5" s="1"/>
  <c r="F58" i="5"/>
  <c r="J56" i="5" s="1"/>
  <c r="I52" i="7"/>
  <c r="F58" i="3"/>
  <c r="J56" i="3" s="1"/>
  <c r="J52" i="13"/>
  <c r="I52" i="9"/>
  <c r="I56" i="9"/>
  <c r="J52" i="7"/>
  <c r="J56" i="7"/>
  <c r="H52" i="6"/>
  <c r="H56" i="6"/>
  <c r="H52" i="3"/>
  <c r="H56" i="3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J52" i="6"/>
  <c r="F64" i="6"/>
  <c r="J52" i="5"/>
  <c r="F64" i="5"/>
  <c r="H52" i="5"/>
  <c r="D64" i="5"/>
  <c r="I52" i="5"/>
  <c r="E64" i="5"/>
  <c r="J52" i="4"/>
  <c r="F64" i="4"/>
  <c r="H52" i="4"/>
  <c r="D64" i="4"/>
  <c r="J52" i="3"/>
  <c r="F64" i="3"/>
  <c r="I52" i="3"/>
  <c r="E64" i="3"/>
  <c r="K26" i="1"/>
  <c r="F58" i="1"/>
  <c r="J56" i="1" s="1"/>
  <c r="L26" i="1"/>
  <c r="J26" i="1"/>
  <c r="J10" i="1"/>
  <c r="I10" i="1"/>
  <c r="H10" i="1"/>
  <c r="J22" i="15"/>
  <c r="H22" i="15"/>
  <c r="K22" i="15" s="1"/>
  <c r="C22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D64" i="2" l="1"/>
  <c r="H54" i="2"/>
  <c r="D58" i="2"/>
  <c r="E58" i="2"/>
  <c r="I54" i="2"/>
  <c r="E64" i="2"/>
  <c r="J54" i="2"/>
  <c r="F64" i="2"/>
  <c r="F58" i="2"/>
  <c r="S7" i="14" s="1"/>
  <c r="I52" i="6"/>
  <c r="I56" i="6"/>
  <c r="E58" i="1"/>
  <c r="I56" i="1" s="1"/>
  <c r="D58" i="1"/>
  <c r="H56" i="1" s="1"/>
  <c r="H17" i="15"/>
  <c r="I17" i="15" s="1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I52" i="2" l="1"/>
  <c r="I56" i="2"/>
  <c r="H56" i="2"/>
  <c r="H52" i="2"/>
  <c r="Z7" i="14" s="1"/>
  <c r="J56" i="2"/>
  <c r="J52" i="2"/>
  <c r="R16" i="14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J20" i="15"/>
  <c r="F28" i="14"/>
  <c r="K19" i="14"/>
  <c r="J19" i="14"/>
  <c r="J31" i="14" s="1"/>
  <c r="O19" i="14"/>
  <c r="AB19" i="14" s="1"/>
  <c r="N19" i="14"/>
  <c r="W28" i="14" l="1"/>
  <c r="W29" i="14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<sst xmlns="http://schemas.openxmlformats.org/spreadsheetml/2006/main" count="2482" uniqueCount="167">
  <si>
    <t>1.</t>
  </si>
  <si>
    <t>min</t>
  </si>
  <si>
    <t>max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</si>
  <si>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</si>
  <si>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</si>
  <si>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</si>
  <si>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</si>
  <si>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</si>
  <si>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</si>
  <si>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</si>
  <si>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</si>
  <si>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</si>
  <si>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</si>
  <si>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</si>
  <si>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</si>
  <si>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</si>
  <si>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</si>
  <si>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</si>
  <si>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</si>
  <si>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</si>
  <si>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1. </t>
  </si>
  <si>
    <t xml:space="preserve">2. </t>
  </si>
  <si>
    <t>ha</t>
  </si>
  <si>
    <t>19.</t>
  </si>
  <si>
    <t>20.</t>
  </si>
  <si>
    <t>21.</t>
  </si>
  <si>
    <t>22.</t>
  </si>
  <si>
    <t>23.</t>
  </si>
  <si>
    <t>24.</t>
  </si>
  <si>
    <t>Älgförvaltningsområde:</t>
  </si>
  <si>
    <t>Areal (ha)</t>
  </si>
  <si>
    <t>stam</t>
  </si>
  <si>
    <t>genomsn.</t>
  </si>
  <si>
    <t>Stam efter föregående jaktsäsong</t>
  </si>
  <si>
    <t>Stammens beräknade könsfördelning (hondjur/handjur)</t>
  </si>
  <si>
    <t>Övrig dödlighet</t>
  </si>
  <si>
    <t>Bortfall efter föregående jaktsäsong och före kommande säsong (%)</t>
  </si>
  <si>
    <t>Vuxna djurs övriga bortfall under jaktsäsongen (%)</t>
  </si>
  <si>
    <t>Kalvars övriga bortfall under jaktsäsongen (%)</t>
  </si>
  <si>
    <t>Jaktbar stam</t>
  </si>
  <si>
    <t>Antal kalvar i den jaktbara stammen</t>
  </si>
  <si>
    <t>Antal vuxna handjur i den jaktbara stammen</t>
  </si>
  <si>
    <t>Antal vuxna hondjur i den jaktbara stammen</t>
  </si>
  <si>
    <t>Stammens beräknade kalvproduktion (%)</t>
  </si>
  <si>
    <t>Kalvarnas beräknade handjursandel (%)</t>
  </si>
  <si>
    <t>Årets delmålsättningar för den kvarvarande stammen</t>
  </si>
  <si>
    <t>Eftersträvad stamtäthet (älgar / 1 000 ha)</t>
  </si>
  <si>
    <t>Eftersträvad könsfördelning (hondjur / handjur)</t>
  </si>
  <si>
    <t>Lämpligt byte för att uppnå delmålsättningarna</t>
  </si>
  <si>
    <t xml:space="preserve">Andel kalvar i bytet </t>
  </si>
  <si>
    <t xml:space="preserve">Andel handjur av de vuxna </t>
  </si>
  <si>
    <t>Bytestäthet (individer / 1000 ha)</t>
  </si>
  <si>
    <t>Behövligt mängd jaktlicenser för att få lämplig bytesmängd</t>
  </si>
  <si>
    <t>Jaktlicensernas uppskattade användningsgrad (%)</t>
  </si>
  <si>
    <t xml:space="preserve"> (notera "hyllicenserna" om sådana används)</t>
  </si>
  <si>
    <t>Jämförelse med föregående års jaktlicensmängd</t>
  </si>
  <si>
    <t>Använd jaktlicensmängd föregående år (st)</t>
  </si>
  <si>
    <t>Jaktlicensernas användsningsgrad föregående år (%)</t>
  </si>
  <si>
    <t>Beviljad jaktlicensmängd föregående år (st)</t>
  </si>
  <si>
    <t>Ifyllningsanvisningar</t>
  </si>
  <si>
    <t xml:space="preserve"> = egna uppgifter i dessa celler</t>
  </si>
  <si>
    <t xml:space="preserve"> = Lukes uppgifter i dessa celler</t>
  </si>
  <si>
    <t>Älgförvaltningsområdets (ÄFO:s) landareal</t>
  </si>
  <si>
    <t>Storleken på den efter jaktsäsongen kvarvarande stammen som Luke ger (man kan även använda andra stamvärderingsuppgifter),</t>
  </si>
  <si>
    <t>vid beskattningsplaneringen är det lämpligast att använda den genomsnittliga stamstorleken,</t>
  </si>
  <si>
    <t>om man fyller i minimi- eller maximi stamstorlek, avläses värdena som ges i samma kolumner</t>
  </si>
  <si>
    <t>Lukes beräknade könsfördelning bland de vuxna djuren i den jaktbara stammen</t>
  </si>
  <si>
    <t>Lukes beräknade kalvproduktion (%) (beror bl.a. på hondjurens medelålder)</t>
  </si>
  <si>
    <t>Lukes beräknade tjurandel bland kalvarna (vanligtvis 51 - 53 %)</t>
  </si>
  <si>
    <t>Lukes beräknade dödlighet mellan den föregående och den kommande jaktsäsongen;</t>
  </si>
  <si>
    <t>Lukes beräknade övriga bortfall av vuxna djur under jaktsäsongen</t>
  </si>
  <si>
    <t>innehåller djur som rovdjur dödat och djur som dött i trafikolyckor</t>
  </si>
  <si>
    <t>innehåller djur som rovdjur dödat, djur som dött i trafikolyckor och övrigt bortfall under tiden januari-september</t>
  </si>
  <si>
    <t>Lukes beräknade övriga bortfall av kalvar under jaktsäsongen</t>
  </si>
  <si>
    <t>Bortfall mellan jaktsäsongerna totalt (st.)</t>
  </si>
  <si>
    <t>Vuxna djurs övriga bortfall under jaktsäsongen (st.)</t>
  </si>
  <si>
    <t>Kalvars övriga bortfall under jaktsäsongen (st.)</t>
  </si>
  <si>
    <t>Eftersträvad kvarvarande stam totalt (st.)</t>
  </si>
  <si>
    <t>Vuxna handjur (st.)</t>
  </si>
  <si>
    <t>Vuxna hondjur (st.)</t>
  </si>
  <si>
    <t>Kalvar (st.)</t>
  </si>
  <si>
    <t>Antal kalvar i bytet (st.)</t>
  </si>
  <si>
    <t>Antal vuxna handjur i bytet (st.)</t>
  </si>
  <si>
    <t>Antal vuxna hondjur i bytet (st.)</t>
  </si>
  <si>
    <t>Antal bytesdjur totalt (st.)</t>
  </si>
  <si>
    <t>Behövligt antal jaktlicenser för fällda djur (st.)</t>
  </si>
  <si>
    <t>Totalt antal jaktlicenser (st.)</t>
  </si>
  <si>
    <t>Kvarvarande stam (st.)</t>
  </si>
  <si>
    <t>Vuxna handjur i stammen före jaktsäsongen uträknat utgående från</t>
  </si>
  <si>
    <t>föregående års kvarvarande stam, kalvproduktion och övrigt bortfall.</t>
  </si>
  <si>
    <t>Vuxna hondjur i stammen före jaktsäsongen uträknat utgående från</t>
  </si>
  <si>
    <t>Kalvar i stammen före jaktsäsongen uträknat utgående från</t>
  </si>
  <si>
    <t xml:space="preserve">för att uppnå ÄFO:s långsiktiga målsättningar </t>
  </si>
  <si>
    <t>Det av ÄFO:s jaktvårdsföreningar överenskomna delmålet för stamtätheten,</t>
  </si>
  <si>
    <t>Det av ÄFO:s jaktvårdsföreningar överenskomna delmålet för könsfördelningen,</t>
  </si>
  <si>
    <t>för att uppnå ÄFO:s långsiktiga målsättningar (eller &lt; 1,5)</t>
  </si>
  <si>
    <t>Den av ÄFO:s jaktvårdsföreningar överenskomna målsättningen för kalvandelen eller</t>
  </si>
  <si>
    <t>älgförvaltningsområdets långsiktiga målsättning för andelen kalv i den kvarvarande stammen</t>
  </si>
  <si>
    <t>Lämpligt kalvbyte uträknat utgående från den jaktbara stammen, övrig dödlighet och årets delmål.</t>
  </si>
  <si>
    <t>Lämpligt byte av vuxna hondjur uträknat utgående från den jaktbara stammen, övrig dödlighet och årets delmål.</t>
  </si>
  <si>
    <t>Lämpligt byte av vuxna handjur uträknat utgående från den jaktbara stammen, övrig dödlighet och årets delmål.</t>
  </si>
  <si>
    <t>Lämpligt totalt byte uträknat utgående från den jaktbara stammen, övrig dödlighet och årets delmål.</t>
  </si>
  <si>
    <t>Behövlig jaktlicensmängd uträknad utgående från lämplig bytesmängd</t>
  </si>
  <si>
    <t>Uppskattad användningsgrad för jaktlicenserna utgående från tidigare års erfarenhet, där möjliga "hyllicenser" beaktas</t>
  </si>
  <si>
    <t>Totalt antal jaktlicenser</t>
  </si>
  <si>
    <t>Fjolårets jaktlicensmängd har ingen betydelse vid uträknandet av årets beskattning,</t>
  </si>
  <si>
    <t>men en jämförelse med föregående år kan ibland vara intressant</t>
  </si>
  <si>
    <t>Jaktlicensmängden som beviljades föregående år</t>
  </si>
  <si>
    <t>Jaktlicensernas användningsgrad som räknas utgående från föregående års beviljade och använda licenser,</t>
  </si>
  <si>
    <t>kan fungera som riktgivande vid uppskattandet av årets användningsgrad</t>
  </si>
  <si>
    <t>Obs!</t>
  </si>
  <si>
    <t xml:space="preserve"> - Den av björn och varg förorsakade kalvdödligheten sommartid har beaktats i kalvproduktionssiffran</t>
  </si>
  <si>
    <t xml:space="preserve"> - Övriga hjortdjurs andel i vargens föda har beaktats i informationen om övrig dödlighet</t>
  </si>
  <si>
    <t xml:space="preserve"> - Informationen utgår från att vargarna dödar 30 älgar per helt revir per vinter, om det inte finns andra hjortdjur i området</t>
  </si>
  <si>
    <t xml:space="preserve"> - Den av vargar förorsakade älgdödligheten minskar i takt med att bestånden av övriga hjortdjur ökar</t>
  </si>
  <si>
    <t>Eftersträvad kalvandel (kalvarnas andel av alla djur, %)</t>
  </si>
  <si>
    <t>Täthet (individer / 1 000 ha)</t>
  </si>
  <si>
    <t>Jaktvårdsförening eller del av jaktvårdsföreningen:</t>
  </si>
  <si>
    <t>Jaktvårdsföreningens (JVF:s) landareal</t>
  </si>
  <si>
    <t>Jaktvårdsföreningens uppfattning om lämpligt delmål för könsfördelningen,</t>
  </si>
  <si>
    <t>Jaktvårdsföreningens uppfattning om lämplig kalvandel i den kvarvarande stammen</t>
  </si>
  <si>
    <t>för att uppnå ÄFO:s långsiktiga målsättning för andelen kalv i den kvarvarande stammen</t>
  </si>
  <si>
    <t xml:space="preserve"> -Om jaktvårdsföreningens område är litet i förhållande till djurens vandringsbeteende,</t>
  </si>
  <si>
    <t xml:space="preserve">   inverkar inte beskattningsplaneringen på jaktvårdsföreningsnivå rätlinjigt</t>
  </si>
  <si>
    <t xml:space="preserve">   på den kvarvarande stammen inom JVF. Därför är det regionala viltrådets</t>
  </si>
  <si>
    <t xml:space="preserve">  målsättningar fastsällda för älgförvaltningsområdet.</t>
  </si>
  <si>
    <t>JÄMFÖRELSE</t>
  </si>
  <si>
    <t>ÄFO:</t>
  </si>
  <si>
    <t>Areal</t>
  </si>
  <si>
    <t>JVF1</t>
  </si>
  <si>
    <t>JVF2</t>
  </si>
  <si>
    <t>JVF3</t>
  </si>
  <si>
    <t>JVF4</t>
  </si>
  <si>
    <t>JVF5</t>
  </si>
  <si>
    <t>JVF6</t>
  </si>
  <si>
    <t>JVF7</t>
  </si>
  <si>
    <t>JVF8</t>
  </si>
  <si>
    <t>JVF9</t>
  </si>
  <si>
    <t>JVF10</t>
  </si>
  <si>
    <t>JVF11</t>
  </si>
  <si>
    <t>JVF12</t>
  </si>
  <si>
    <t>Älgförvaltningsområdets plan</t>
  </si>
  <si>
    <t>Lukes rekommendation</t>
  </si>
  <si>
    <t>= Uppgifterna från Luke i dessa celler</t>
  </si>
  <si>
    <t>Bytesmängd utgående från genomsnittlig stamstorlek</t>
  </si>
  <si>
    <t>Vuxna</t>
  </si>
  <si>
    <t>handjur</t>
  </si>
  <si>
    <t>hondjur</t>
  </si>
  <si>
    <t>Kalvar</t>
  </si>
  <si>
    <t>Totalt</t>
  </si>
  <si>
    <t>täthet</t>
  </si>
  <si>
    <t>Andel</t>
  </si>
  <si>
    <t>av vuxna</t>
  </si>
  <si>
    <t>Kalv-</t>
  </si>
  <si>
    <t>andel</t>
  </si>
  <si>
    <t>Skillnad: ÄFO-plan vs Lukes rekommendation, %</t>
  </si>
  <si>
    <t>Skillnad: ÄFO-plan vs Lukes rekommendation, %-enheter</t>
  </si>
  <si>
    <t>Skillnad: JVF:arnas planer vs ÄFO-plan, %</t>
  </si>
  <si>
    <t>Skillnad: JVF:arnas planer vs ÄFO-plan, %-enheter</t>
  </si>
  <si>
    <t>JVF:arnas planer</t>
  </si>
  <si>
    <t>Byte</t>
  </si>
  <si>
    <t>Vuxna handjur</t>
  </si>
  <si>
    <t>Vuxna hondjur</t>
  </si>
  <si>
    <t>Vuxnas handjursandel</t>
  </si>
  <si>
    <t>Kalvandel</t>
  </si>
  <si>
    <t>genoms.</t>
  </si>
  <si>
    <t>(gen.)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</si>
</sst>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37"/>
  <sheetViews>
    <sheetView showGridLines="0" tabSelected="1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29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>
      <c r="D28" s="28"/>
      <c r="E28" s="28"/>
      <c r="F28" s="28"/>
    </row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/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62</v>
      </c>
      <c r="D87" s="12"/>
      <c r="E87" s="12"/>
      <c r="F87" s="12"/>
    </row>
    <row r="88" spans="2:6" x14ac:dyDescent="0.3">
      <c r="B88" s="2" t="s">
        <v>21</v>
      </c>
      <c r="C88" s="2" t="s">
        <v>63</v>
      </c>
      <c r="D88" s="12"/>
      <c r="E88" s="12"/>
      <c r="F88" s="12"/>
    </row>
    <row r="89" spans="2:6" x14ac:dyDescent="0.3">
      <c r="C89" s="16" t="s">
        <v>64</v>
      </c>
      <c r="D89" s="12"/>
      <c r="E89" s="12"/>
      <c r="F89" s="12"/>
    </row>
    <row r="90" spans="2:6" x14ac:dyDescent="0.3">
      <c r="C90" s="16" t="s">
        <v>65</v>
      </c>
      <c r="D90" s="12"/>
      <c r="E90" s="12"/>
      <c r="F90" s="12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94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96</v>
      </c>
      <c r="D110" s="16"/>
      <c r="E110" s="2"/>
      <c r="F110" s="2"/>
    </row>
    <row r="111" spans="2:6" x14ac:dyDescent="0.3">
      <c r="B111" s="16"/>
      <c r="C111" s="16" t="s">
        <v>97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showGridLines="0" zoomScaleNormal="100" workbookViewId="0">
      <selection activeCell="E22" sqref="E22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126</v>
      </c>
      <c r="B1" s="1"/>
      <c r="C1" s="21" t="s">
        <v>128</v>
      </c>
      <c r="E1" s="1" t="s">
        <v>144</v>
      </c>
    </row>
    <row r="2" spans="1:11" x14ac:dyDescent="0.3">
      <c r="A2" t="s">
        <v>127</v>
      </c>
      <c r="B2" t="str">
        <f>IF(Älgförvaltningsområde!B3&gt;0,Älgförvaltningsområde!B3,"")</f>
        <v/>
      </c>
      <c r="C2" s="21" t="s">
        <v>22</v>
      </c>
      <c r="E2" s="21" t="s">
        <v>145</v>
      </c>
      <c r="F2" s="21" t="s">
        <v>145</v>
      </c>
      <c r="G2" s="21" t="s">
        <v>148</v>
      </c>
      <c r="H2" s="21" t="s">
        <v>149</v>
      </c>
      <c r="I2" s="21" t="s">
        <v>149</v>
      </c>
      <c r="J2" s="21" t="s">
        <v>151</v>
      </c>
      <c r="K2" s="21" t="s">
        <v>153</v>
      </c>
    </row>
    <row r="3" spans="1:11" x14ac:dyDescent="0.3">
      <c r="A3" s="80"/>
      <c r="B3" s="80"/>
      <c r="E3" s="28" t="s">
        <v>146</v>
      </c>
      <c r="F3" s="28" t="s">
        <v>147</v>
      </c>
      <c r="G3" s="28"/>
      <c r="H3" s="28"/>
      <c r="I3" s="28" t="s">
        <v>150</v>
      </c>
      <c r="J3" s="28" t="s">
        <v>146</v>
      </c>
      <c r="K3" s="28" t="s">
        <v>154</v>
      </c>
    </row>
    <row r="4" spans="1:11" ht="15" x14ac:dyDescent="0.25">
      <c r="E4" s="28"/>
      <c r="F4" s="28"/>
      <c r="G4" s="28"/>
      <c r="H4" s="28"/>
      <c r="I4" s="28"/>
      <c r="J4" s="28" t="s">
        <v>152</v>
      </c>
      <c r="K4" s="28"/>
    </row>
    <row r="5" spans="1:11" ht="15" x14ac:dyDescent="0.25">
      <c r="A5" s="1" t="s">
        <v>159</v>
      </c>
      <c r="B5" s="1"/>
    </row>
    <row r="6" spans="1:11" ht="15" x14ac:dyDescent="0.25">
      <c r="A6" t="s">
        <v>129</v>
      </c>
      <c r="B6" t="str">
        <f>IF('JVF1'!$B$3&gt;0,'JVF1'!$B$3,"")</f>
        <v/>
      </c>
      <c r="C6" s="20" t="str">
        <f>IF('JVF1'!$E$5&gt;0,'JVF1'!$E$5,"")</f>
        <v/>
      </c>
      <c r="D6" s="20"/>
      <c r="E6" s="82" t="str">
        <f>IF('JVF1'!E$54&gt;0,'JVF1'!E$54,"")</f>
        <v/>
      </c>
      <c r="F6" s="82" t="str">
        <f>IF('JVF1'!E$56&gt;0,'JVF1'!E$56,"")</f>
        <v/>
      </c>
      <c r="G6" s="82" t="str">
        <f>IF('JVF1'!E$52&gt;0,'JVF1'!E$52,"")</f>
        <v/>
      </c>
      <c r="H6" s="82" t="str">
        <f>IF('JVF1'!E$58&gt;0,'JVF1'!E$58,"")</f>
        <v/>
      </c>
      <c r="I6" s="86" t="str">
        <f>IF('JVF1'!E$10&gt;0,H6/C6*1000,"")</f>
        <v/>
      </c>
      <c r="J6" s="75" t="str">
        <f>IF('JVF1'!I$54&gt;0,'JVF1'!I$54,"")</f>
        <v/>
      </c>
      <c r="K6" s="75" t="str">
        <f>IF('JVF1'!I$52&gt;0,'JVF1'!I$52,"")</f>
        <v/>
      </c>
    </row>
    <row r="7" spans="1:11" ht="15" x14ac:dyDescent="0.25">
      <c r="A7" t="s">
        <v>130</v>
      </c>
      <c r="B7" t="str">
        <f>IF('JVF2'!$B$3&gt;0,'JVF2'!$B$3,"")</f>
        <v/>
      </c>
      <c r="C7" s="20" t="str">
        <f>IF('JVF2'!$E$5&gt;0,'JVF2'!$E$5,"")</f>
        <v/>
      </c>
      <c r="D7" s="20"/>
      <c r="E7" s="82" t="str">
        <f>IF('JVF2'!$E$54&gt;0,'JVF2'!$E$54,"")</f>
        <v/>
      </c>
      <c r="F7" s="82" t="str">
        <f>IF('JVF2'!E$56&gt;0,'JVF2'!E$56,"")</f>
        <v/>
      </c>
      <c r="G7" s="82" t="str">
        <f>IF('JVF2'!E$52&gt;0,'JVF2'!E$52,"")</f>
        <v/>
      </c>
      <c r="H7" s="82" t="str">
        <f>IF('JVF2'!E$58&gt;0,'JVF2'!E$58,"")</f>
        <v/>
      </c>
      <c r="I7" s="86" t="str">
        <f>IF('JVF2'!E$10&gt;0,H7/C7*1000,"")</f>
        <v/>
      </c>
      <c r="J7" s="75" t="str">
        <f>IF('JVF2'!I$54&gt;0,'JVF2'!I$54,"")</f>
        <v/>
      </c>
      <c r="K7" s="75" t="str">
        <f>IF('JVF2'!I$52&gt;0,'JVF2'!I$52,"")</f>
        <v/>
      </c>
    </row>
    <row r="8" spans="1:11" ht="15" x14ac:dyDescent="0.25">
      <c r="A8" t="s">
        <v>131</v>
      </c>
      <c r="B8" t="str">
        <f>IF('JVF3'!$B$3&gt;0,'JVF3'!$B$3,"")</f>
        <v/>
      </c>
      <c r="C8" s="20" t="str">
        <f>IF('JVF3'!$E$5&gt;0,'JVF3'!$E$5,"")</f>
        <v/>
      </c>
      <c r="D8" s="20"/>
      <c r="E8" s="82" t="str">
        <f>IF('JVF3'!$E$54&gt;0,'JVF3'!$E$54,"")</f>
        <v/>
      </c>
      <c r="F8" s="82" t="str">
        <f>IF('JVF3'!E$56&gt;0,'JVF3'!E$56,"")</f>
        <v/>
      </c>
      <c r="G8" s="82" t="str">
        <f>IF('JVF3'!E$52&gt;0,'JVF3'!E$52,"")</f>
        <v/>
      </c>
      <c r="H8" s="82" t="str">
        <f>IF('JVF3'!E$58&gt;0,'JVF3'!E$58,"")</f>
        <v/>
      </c>
      <c r="I8" s="86" t="str">
        <f>IF('JVF3'!E$10&gt;0,H8/C8*1000,"")</f>
        <v/>
      </c>
      <c r="J8" s="75" t="str">
        <f>IF('JVF3'!I$54&gt;0,'JVF3'!I$54,"")</f>
        <v/>
      </c>
      <c r="K8" s="75" t="str">
        <f>IF('JVF3'!I$52&gt;0,'JVF3'!I$52,"")</f>
        <v/>
      </c>
    </row>
    <row r="9" spans="1:11" ht="15" x14ac:dyDescent="0.25">
      <c r="A9" t="s">
        <v>132</v>
      </c>
      <c r="B9" t="str">
        <f>IF('JVF4'!$B$3&gt;0,'JVF4'!$B$3,"")</f>
        <v/>
      </c>
      <c r="C9" s="20" t="str">
        <f>IF('JVF4'!$E$5&gt;0,'JVF4'!$E$5,"")</f>
        <v/>
      </c>
      <c r="D9" s="20"/>
      <c r="E9" s="82" t="str">
        <f>IF('JVF4'!$E$54&gt;0,'JVF4'!$E$54,"")</f>
        <v/>
      </c>
      <c r="F9" s="82" t="str">
        <f>IF('JVF4'!E$56&gt;0,'JVF4'!E$56,"")</f>
        <v/>
      </c>
      <c r="G9" s="82" t="str">
        <f>IF('JVF4'!E$52&gt;0,'JVF4'!E$52,"")</f>
        <v/>
      </c>
      <c r="H9" s="82" t="str">
        <f>IF('JVF4'!E$58&gt;0,'JVF4'!E$58,"")</f>
        <v/>
      </c>
      <c r="I9" s="86" t="str">
        <f>IF('JVF4'!E$10&gt;0,H9/C9*1000,"")</f>
        <v/>
      </c>
      <c r="J9" s="75" t="str">
        <f>IF('JVF4'!I$54&gt;0,'JVF4'!I$54,"")</f>
        <v/>
      </c>
      <c r="K9" s="75" t="str">
        <f>IF('JVF4'!I$52&gt;0,'JVF4'!I$52,"")</f>
        <v/>
      </c>
    </row>
    <row r="10" spans="1:11" ht="15" x14ac:dyDescent="0.25">
      <c r="A10" t="s">
        <v>133</v>
      </c>
      <c r="B10" t="str">
        <f>IF('JVF5'!$B$3&gt;0,'JVF5'!$B$3,"")</f>
        <v/>
      </c>
      <c r="C10" s="20" t="str">
        <f>IF('JVF5'!$E$5&gt;0,'JVF5'!$E$5,"")</f>
        <v/>
      </c>
      <c r="D10" s="20"/>
      <c r="E10" s="82" t="str">
        <f>IF('JVF5'!$E$54&gt;0,'JVF5'!$E$54,"")</f>
        <v/>
      </c>
      <c r="F10" s="82" t="str">
        <f>IF('JVF5'!E$56&gt;0,'JVF5'!E$56,"")</f>
        <v/>
      </c>
      <c r="G10" s="82" t="str">
        <f>IF('JVF5'!E$52&gt;0,'JVF5'!E$52,"")</f>
        <v/>
      </c>
      <c r="H10" s="82" t="str">
        <f>IF('JVF5'!E$58&gt;0,'JVF5'!E$58,"")</f>
        <v/>
      </c>
      <c r="I10" s="86" t="str">
        <f>IF('JVF5'!E$10&gt;0,H10/C10*1000,"")</f>
        <v/>
      </c>
      <c r="J10" s="75" t="str">
        <f>IF('JVF5'!I$54&gt;0,'JVF5'!I$54,"")</f>
        <v/>
      </c>
      <c r="K10" s="75" t="str">
        <f>IF('JVF5'!I$52&gt;0,'JVF5'!I$52,"")</f>
        <v/>
      </c>
    </row>
    <row r="11" spans="1:11" ht="15" x14ac:dyDescent="0.25">
      <c r="A11" t="s">
        <v>134</v>
      </c>
      <c r="B11" t="str">
        <f>IF('JVF6'!$B$3&gt;0,'JVF6'!$B$3,"")</f>
        <v/>
      </c>
      <c r="C11" s="20" t="str">
        <f>IF('JVF6'!$E$5&gt;0,'JVF6'!$E$5,"")</f>
        <v/>
      </c>
      <c r="D11" s="20"/>
      <c r="E11" s="82" t="str">
        <f>IF('JVF6'!$E$54&gt;0,'JVF6'!$E$54,"")</f>
        <v/>
      </c>
      <c r="F11" s="82" t="str">
        <f>IF('JVF6'!E$56&gt;0,'JVF6'!E$56,"")</f>
        <v/>
      </c>
      <c r="G11" s="82" t="str">
        <f>IF('JVF6'!E$52&gt;0,'JVF6'!E$52,"")</f>
        <v/>
      </c>
      <c r="H11" s="82" t="str">
        <f>IF('JVF6'!E$58&gt;0,'JVF6'!E$58,"")</f>
        <v/>
      </c>
      <c r="I11" s="86" t="str">
        <f>IF('JVF6'!E$10&gt;0,H11/C11*1000,"")</f>
        <v/>
      </c>
      <c r="J11" s="75" t="str">
        <f>IF('JVF6'!I$54&gt;0,'JVF6'!I$54,"")</f>
        <v/>
      </c>
      <c r="K11" s="75" t="str">
        <f>IF('JVF6'!I$52&gt;0,'JVF6'!I$52,"")</f>
        <v/>
      </c>
    </row>
    <row r="12" spans="1:11" ht="15" x14ac:dyDescent="0.25">
      <c r="A12" t="s">
        <v>135</v>
      </c>
      <c r="B12" t="str">
        <f>IF('JVF7'!$B$3&gt;0,'JVF7'!$B$3,"")</f>
        <v/>
      </c>
      <c r="C12" s="20" t="str">
        <f>IF('JVF7'!$E$5&gt;0,'JVF7'!$E$5,"")</f>
        <v/>
      </c>
      <c r="D12" s="20"/>
      <c r="E12" s="82" t="str">
        <f>IF('JVF7'!$E$54&gt;0,'JVF7'!$E$54,"")</f>
        <v/>
      </c>
      <c r="F12" s="82" t="str">
        <f>IF('JVF7'!E$56&gt;0,'JVF7'!E$56,"")</f>
        <v/>
      </c>
      <c r="G12" s="82" t="str">
        <f>IF('JVF7'!E$52&gt;0,'JVF7'!E$52,"")</f>
        <v/>
      </c>
      <c r="H12" s="82" t="str">
        <f>IF('JVF7'!E$58&gt;0,'JVF7'!E$58,"")</f>
        <v/>
      </c>
      <c r="I12" s="86" t="str">
        <f>IF('JVF7'!E$10&gt;0,H12/C12*1000,"")</f>
        <v/>
      </c>
      <c r="J12" s="75" t="str">
        <f>IF('JVF7'!I$54&gt;0,'JVF7'!I$54,"")</f>
        <v/>
      </c>
      <c r="K12" s="75" t="str">
        <f>IF('JVF7'!I$52&gt;0,'JVF7'!I$52,"")</f>
        <v/>
      </c>
    </row>
    <row r="13" spans="1:11" ht="15" x14ac:dyDescent="0.25">
      <c r="A13" t="s">
        <v>136</v>
      </c>
      <c r="B13" t="str">
        <f>IF('JVF8'!$B$3&gt;0,'JVF8'!$B$3,"")</f>
        <v/>
      </c>
      <c r="C13" s="20" t="str">
        <f>IF('JVF8'!$E$5&gt;0,'JVF8'!$E$5,"")</f>
        <v/>
      </c>
      <c r="D13" s="20"/>
      <c r="E13" s="82" t="str">
        <f>IF('JVF8'!$E$54&gt;0,'JVF8'!$E$54,"")</f>
        <v/>
      </c>
      <c r="F13" s="82" t="str">
        <f>IF('JVF8'!E$56&gt;0,'JVF8'!E$56,"")</f>
        <v/>
      </c>
      <c r="G13" s="82" t="str">
        <f>IF('JVF8'!E$52&gt;0,'JVF8'!E$52,"")</f>
        <v/>
      </c>
      <c r="H13" s="82" t="str">
        <f>IF('JVF8'!E$58&gt;0,'JVF8'!E$58,"")</f>
        <v/>
      </c>
      <c r="I13" s="86" t="str">
        <f>IF('JVF8'!E$10&gt;0,H13/C13*1000,"")</f>
        <v/>
      </c>
      <c r="J13" s="75" t="str">
        <f>IF('JVF8'!I$54&gt;0,'JVF8'!I$54,"")</f>
        <v/>
      </c>
      <c r="K13" s="75" t="str">
        <f>IF('JVF8'!I$52&gt;0,'JVF8'!I$52,"")</f>
        <v/>
      </c>
    </row>
    <row r="14" spans="1:11" ht="15" x14ac:dyDescent="0.25">
      <c r="A14" t="s">
        <v>137</v>
      </c>
      <c r="B14" t="str">
        <f>IF('JVF9'!$B$3&gt;0,'JVF9'!$B$3,"")</f>
        <v/>
      </c>
      <c r="C14" s="20" t="str">
        <f>IF('JVF9'!$E$5&gt;0,'JVF9'!$E$5,"")</f>
        <v/>
      </c>
      <c r="D14" s="20"/>
      <c r="E14" s="82" t="str">
        <f>IF('JVF9'!$E$54&gt;0,'JVF9'!$E$54,"")</f>
        <v/>
      </c>
      <c r="F14" s="82" t="str">
        <f>IF('JVF9'!E$56&gt;0,'JVF9'!E$56,"")</f>
        <v/>
      </c>
      <c r="G14" s="82" t="str">
        <f>IF('JVF9'!E$52&gt;0,'JVF9'!E$52,"")</f>
        <v/>
      </c>
      <c r="H14" s="82" t="str">
        <f>IF('JVF9'!E$58&gt;0,'JVF9'!E$58,"")</f>
        <v/>
      </c>
      <c r="I14" s="86" t="str">
        <f>IF('JVF9'!E$10&gt;0,H14/C14*1000,"")</f>
        <v/>
      </c>
      <c r="J14" s="75" t="str">
        <f>IF('JVF9'!I$54&gt;0,'JVF9'!I$54,"")</f>
        <v/>
      </c>
      <c r="K14" s="75" t="str">
        <f>IF('JVF9'!I$52&gt;0,'JVF9'!I$52,"")</f>
        <v/>
      </c>
    </row>
    <row r="15" spans="1:11" ht="15" x14ac:dyDescent="0.25">
      <c r="A15" t="s">
        <v>138</v>
      </c>
      <c r="B15" t="str">
        <f>IF('JVF10'!$B$3&gt;0,'JVF10'!$B$3,"")</f>
        <v/>
      </c>
      <c r="C15" s="20" t="str">
        <f>IF('JVF10'!$E$5&gt;0,'JVF10'!$E$5,"")</f>
        <v/>
      </c>
      <c r="D15" s="20"/>
      <c r="E15" s="82" t="str">
        <f>IF('JVF10'!$E$54&gt;0,'JVF10'!$E$54,"")</f>
        <v/>
      </c>
      <c r="F15" s="82" t="str">
        <f>IF('JVF10'!E$56&gt;0,'JVF10'!E$56,"")</f>
        <v/>
      </c>
      <c r="G15" s="82" t="str">
        <f>IF('JVF10'!E$52&gt;0,'JVF10'!E$52,"")</f>
        <v/>
      </c>
      <c r="H15" s="82" t="str">
        <f>IF('JVF10'!E$58&gt;0,'JVF10'!E$58,"")</f>
        <v/>
      </c>
      <c r="I15" s="86" t="str">
        <f>IF('JVF10'!E$10&gt;0,H15/C15*1000,"")</f>
        <v/>
      </c>
      <c r="J15" s="75" t="str">
        <f>IF('JVF10'!I$54&gt;0,'JVF10'!I$54,"")</f>
        <v/>
      </c>
      <c r="K15" s="75" t="str">
        <f>IF('JVF10'!I$52&gt;0,'JVF10'!I$52,"")</f>
        <v/>
      </c>
    </row>
    <row r="16" spans="1:11" ht="15" x14ac:dyDescent="0.25">
      <c r="A16" t="s">
        <v>139</v>
      </c>
      <c r="B16" t="str">
        <f>IF('JVF11'!$B$3&gt;0,'JVF11'!$B$3,"")</f>
        <v/>
      </c>
      <c r="C16" s="20" t="str">
        <f>IF('JVF11'!$E$5&gt;0,'JVF11'!$E$5,"")</f>
        <v/>
      </c>
      <c r="D16" s="20"/>
      <c r="E16" s="82" t="str">
        <f>IF('JVF11'!$E$54&gt;0,'JVF11'!$E$54,"")</f>
        <v/>
      </c>
      <c r="F16" s="82" t="str">
        <f>IF('JVF11'!E$56&gt;0,'JVF11'!E$56,"")</f>
        <v/>
      </c>
      <c r="G16" s="82" t="str">
        <f>IF('JVF11'!E$52&gt;0,'JVF11'!E$52,"")</f>
        <v/>
      </c>
      <c r="H16" s="82" t="str">
        <f>IF('JVF11'!E$58&gt;0,'JVF11'!E$58,"")</f>
        <v/>
      </c>
      <c r="I16" s="86" t="str">
        <f>IF('JVF11'!E$10&gt;0,H16/C16*1000,"")</f>
        <v/>
      </c>
      <c r="J16" s="75" t="str">
        <f>IF('JVF11'!I$54&gt;0,'JVF11'!I$54,"")</f>
        <v/>
      </c>
      <c r="K16" s="75" t="str">
        <f>IF('JVF11'!I$52&gt;0,'JVF11'!I$52,"")</f>
        <v/>
      </c>
    </row>
    <row r="17" spans="1:11" ht="15" x14ac:dyDescent="0.25">
      <c r="A17" t="s">
        <v>140</v>
      </c>
      <c r="B17" t="str">
        <f>IF('JVF12'!$B$3&gt;0,'JVF12'!$B$3,"")</f>
        <v/>
      </c>
      <c r="C17" s="20" t="str">
        <f>IF('JVF12'!$E$5&gt;0,'JVF12'!$E$5,"")</f>
        <v/>
      </c>
      <c r="D17" s="84"/>
      <c r="E17" s="82" t="str">
        <f>IF('JVF12'!$E$54&gt;0,'JVF12'!$E$54,"")</f>
        <v/>
      </c>
      <c r="F17" s="82" t="str">
        <f>IF('JVF12'!E$56&gt;0,'JVF12'!E$56,"")</f>
        <v/>
      </c>
      <c r="G17" s="82" t="str">
        <f>IF('JVF12'!E$52&gt;0,'JVF12'!E$52,"")</f>
        <v/>
      </c>
      <c r="H17" s="82" t="str">
        <f>IF('JVF12'!E$58&gt;0,'JVF12'!E$58,"")</f>
        <v/>
      </c>
      <c r="I17" s="86" t="str">
        <f>IF('JVF12'!E$10&gt;0,H17/C17*1000,"")</f>
        <v/>
      </c>
      <c r="J17" s="75" t="str">
        <f>IF('JVF12'!I$54&gt;0,'JVF12'!I$54,"")</f>
        <v/>
      </c>
      <c r="K17" s="75" t="str">
        <f>IF('JVF12'!I$52&gt;0,'JVF12'!I$52,"")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x14ac:dyDescent="0.3">
      <c r="A20" s="1" t="s">
        <v>141</v>
      </c>
      <c r="B20" s="1"/>
      <c r="C20" s="20">
        <f>Älgförvaltningsområde!E5</f>
        <v>0</v>
      </c>
      <c r="D20" s="20"/>
      <c r="E20" s="72" t="str">
        <f>Älgförvaltningsområde!E54</f>
        <v/>
      </c>
      <c r="F20" s="72" t="str">
        <f>Älgförvaltningsområde!E56</f>
        <v/>
      </c>
      <c r="G20" s="72" t="str">
        <f>Älgförvaltningsområde!E52</f>
        <v/>
      </c>
      <c r="H20" s="72" t="str">
        <f>Älgförvaltningsområde!E58</f>
        <v/>
      </c>
      <c r="I20" s="86" t="str">
        <f>IF(C20&gt;0,H20/C20*1000,"")</f>
        <v/>
      </c>
      <c r="J20" s="75" t="str">
        <f>Älgförvaltningsområde!I54</f>
        <v/>
      </c>
      <c r="K20" s="75" t="str">
        <f>Älgförvaltningsområde!I52</f>
        <v/>
      </c>
    </row>
    <row r="21" spans="1:11" ht="15" x14ac:dyDescent="0.25">
      <c r="I21" s="2"/>
    </row>
    <row r="22" spans="1:11" ht="15" x14ac:dyDescent="0.25">
      <c r="A22" s="1" t="s">
        <v>142</v>
      </c>
      <c r="B22" s="1"/>
      <c r="C22" s="20">
        <f>Älgförvaltningsområde!E5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143</v>
      </c>
    </row>
    <row r="25" spans="1:11" x14ac:dyDescent="0.3">
      <c r="E25" s="16"/>
      <c r="F25" s="14"/>
    </row>
    <row r="26" spans="1:11" x14ac:dyDescent="0.3">
      <c r="A26" s="1" t="s">
        <v>155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156</v>
      </c>
      <c r="B27" s="1"/>
      <c r="J27" s="19" t="e">
        <f>J20-J22</f>
        <v>#VALUE!</v>
      </c>
      <c r="K27" s="19" t="e">
        <f>K20-K22</f>
        <v>#VALUE!</v>
      </c>
    </row>
    <row r="29" spans="1:11" x14ac:dyDescent="0.3">
      <c r="A29" s="1" t="s">
        <v>157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158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32"/>
  <sheetViews>
    <sheetView showGridLines="0" zoomScaleNormal="100" workbookViewId="0">
      <selection activeCell="F23" sqref="F23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" thickBot="1" x14ac:dyDescent="0.35">
      <c r="A1" s="1" t="s">
        <v>126</v>
      </c>
      <c r="B1" s="1"/>
      <c r="C1" t="s">
        <v>128</v>
      </c>
      <c r="E1" s="1" t="s">
        <v>160</v>
      </c>
    </row>
    <row r="2" spans="1:29" x14ac:dyDescent="0.3">
      <c r="A2" t="s">
        <v>127</v>
      </c>
      <c r="B2" t="str">
        <f>IF(Älgförvaltningsområde!B3&gt;0,Älgförvaltningsområde!B3,"")</f>
        <v/>
      </c>
      <c r="C2" t="s">
        <v>22</v>
      </c>
      <c r="E2" s="225" t="s">
        <v>161</v>
      </c>
      <c r="F2" s="226"/>
      <c r="G2" s="227"/>
      <c r="H2" s="21"/>
      <c r="I2" s="228" t="s">
        <v>162</v>
      </c>
      <c r="J2" s="229"/>
      <c r="K2" s="230"/>
      <c r="L2" s="21"/>
      <c r="M2" s="219" t="s">
        <v>148</v>
      </c>
      <c r="N2" s="220"/>
      <c r="O2" s="221"/>
      <c r="P2" s="21"/>
      <c r="Q2" s="222" t="s">
        <v>149</v>
      </c>
      <c r="R2" s="223"/>
      <c r="S2" s="223"/>
      <c r="T2" s="224"/>
      <c r="U2" s="21"/>
      <c r="V2" s="225" t="s">
        <v>163</v>
      </c>
      <c r="W2" s="226"/>
      <c r="X2" s="227"/>
      <c r="Y2" s="21"/>
      <c r="Z2" s="219" t="s">
        <v>164</v>
      </c>
      <c r="AA2" s="220"/>
      <c r="AB2" s="221"/>
    </row>
    <row r="3" spans="1:29" x14ac:dyDescent="0.3">
      <c r="A3" s="80"/>
      <c r="B3" s="80"/>
      <c r="E3" s="93" t="s">
        <v>1</v>
      </c>
      <c r="F3" s="89" t="s">
        <v>165</v>
      </c>
      <c r="G3" s="94" t="s">
        <v>2</v>
      </c>
      <c r="H3" s="28"/>
      <c r="I3" s="115" t="s">
        <v>1</v>
      </c>
      <c r="J3" s="116" t="s">
        <v>165</v>
      </c>
      <c r="K3" s="117" t="s">
        <v>2</v>
      </c>
      <c r="L3" s="28"/>
      <c r="M3" s="137" t="s">
        <v>1</v>
      </c>
      <c r="N3" s="29" t="s">
        <v>165</v>
      </c>
      <c r="O3" s="138" t="s">
        <v>2</v>
      </c>
      <c r="P3" s="28"/>
      <c r="Q3" s="159" t="s">
        <v>1</v>
      </c>
      <c r="R3" s="160" t="s">
        <v>165</v>
      </c>
      <c r="S3" s="160" t="s">
        <v>2</v>
      </c>
      <c r="T3" s="161" t="s">
        <v>150</v>
      </c>
      <c r="U3" s="28"/>
      <c r="V3" s="93" t="s">
        <v>1</v>
      </c>
      <c r="W3" s="89" t="s">
        <v>165</v>
      </c>
      <c r="X3" s="94" t="s">
        <v>2</v>
      </c>
      <c r="Y3" s="28"/>
      <c r="Z3" s="137" t="s">
        <v>1</v>
      </c>
      <c r="AA3" s="29" t="s">
        <v>165</v>
      </c>
      <c r="AB3" s="138" t="s">
        <v>2</v>
      </c>
    </row>
    <row r="4" spans="1:29" ht="15" x14ac:dyDescent="0.25">
      <c r="E4" s="93" t="s">
        <v>31</v>
      </c>
      <c r="F4" s="89" t="s">
        <v>31</v>
      </c>
      <c r="G4" s="94" t="s">
        <v>31</v>
      </c>
      <c r="H4" s="28"/>
      <c r="I4" s="115" t="s">
        <v>31</v>
      </c>
      <c r="J4" s="116" t="s">
        <v>31</v>
      </c>
      <c r="K4" s="117" t="s">
        <v>31</v>
      </c>
      <c r="L4" s="28"/>
      <c r="M4" s="137" t="s">
        <v>31</v>
      </c>
      <c r="N4" s="29" t="s">
        <v>31</v>
      </c>
      <c r="O4" s="138" t="s">
        <v>31</v>
      </c>
      <c r="P4" s="28"/>
      <c r="Q4" s="159" t="s">
        <v>31</v>
      </c>
      <c r="R4" s="160" t="s">
        <v>31</v>
      </c>
      <c r="S4" s="160" t="s">
        <v>31</v>
      </c>
      <c r="T4" s="161" t="s">
        <v>166</v>
      </c>
      <c r="U4" s="28"/>
      <c r="V4" s="93" t="s">
        <v>31</v>
      </c>
      <c r="W4" s="89" t="s">
        <v>31</v>
      </c>
      <c r="X4" s="94" t="s">
        <v>31</v>
      </c>
      <c r="Y4" s="28"/>
      <c r="Z4" s="137" t="s">
        <v>31</v>
      </c>
      <c r="AA4" s="29" t="s">
        <v>31</v>
      </c>
      <c r="AB4" s="138" t="s">
        <v>31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159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129</v>
      </c>
      <c r="B7" t="str">
        <f>IF('JVF1'!$B$3&gt;0,'JVF1'!$B$3,"")</f>
        <v/>
      </c>
      <c r="C7" s="20" t="str">
        <f>IF('JVF1'!$E$5&gt;0,'JVF1'!$E$5,"")</f>
        <v/>
      </c>
      <c r="D7" s="20"/>
      <c r="E7" s="97" t="str">
        <f>IF('JVF1'!D$54&gt;0,'JVF1'!D$54,"")</f>
        <v/>
      </c>
      <c r="F7" s="91" t="str">
        <f>IF('JVF1'!E$54&gt;0,'JVF1'!E$54,"")</f>
        <v/>
      </c>
      <c r="G7" s="98" t="str">
        <f>IF('JVF1'!F$54&gt;0,'JVF1'!F$54,"")</f>
        <v/>
      </c>
      <c r="H7" s="83"/>
      <c r="I7" s="121" t="str">
        <f>IF('JVF1'!D$56&gt;0,'JVF1'!D$56,"")</f>
        <v/>
      </c>
      <c r="J7" s="122" t="str">
        <f>IF('JVF1'!E$56&gt;0,'JVF1'!E$56,"")</f>
        <v/>
      </c>
      <c r="K7" s="123" t="str">
        <f>IF('JVF1'!F$56&gt;0,'JVF1'!F$56,"")</f>
        <v/>
      </c>
      <c r="L7" s="83"/>
      <c r="M7" s="142" t="str">
        <f>IF('JVF1'!D$52&gt;0,'JVF1'!D$52,"")</f>
        <v/>
      </c>
      <c r="N7" s="143" t="str">
        <f>IF('JVF1'!E$52&gt;0,'JVF1'!E$52,"")</f>
        <v/>
      </c>
      <c r="O7" s="144" t="str">
        <f>IF('JVF1'!F$52&gt;0,'JVF1'!F$52,"")</f>
        <v/>
      </c>
      <c r="P7" s="83"/>
      <c r="Q7" s="165" t="str">
        <f>IF('JVF1'!D$58&gt;0,'JVF1'!D$58,"")</f>
        <v/>
      </c>
      <c r="R7" s="166" t="str">
        <f>IF('JVF1'!E$58&gt;0,'JVF1'!E$58,"")</f>
        <v/>
      </c>
      <c r="S7" s="167" t="str">
        <f>IF('JVF1'!F$58&gt;0,'JVF1'!F$58,"")</f>
        <v/>
      </c>
      <c r="T7" s="168" t="str">
        <f>IF('JVF1'!E$10&gt;0,R7/C7*1000,"")</f>
        <v/>
      </c>
      <c r="U7" s="81"/>
      <c r="V7" s="192" t="str">
        <f>IF('JVF1'!H$54&gt;0,'JVF1'!H$54,"")</f>
        <v/>
      </c>
      <c r="W7" s="193" t="str">
        <f>IF('JVF1'!I$54&gt;0,'JVF1'!I$54,"")</f>
        <v/>
      </c>
      <c r="X7" s="194" t="str">
        <f>IF('JVF1'!J$54&gt;0,'JVF1'!J$54,"")</f>
        <v/>
      </c>
      <c r="Y7" s="79"/>
      <c r="Z7" s="183" t="str">
        <f>IF('JVF1'!H$52&gt;0,'JVF1'!H$52,"")</f>
        <v/>
      </c>
      <c r="AA7" s="184" t="str">
        <f>IF('JVF1'!I$52&gt;0,'JVF1'!I$52,"")</f>
        <v/>
      </c>
      <c r="AB7" s="185" t="str">
        <f>IF('JVF1'!J$52&gt;0,'JVF1'!J$52,"")</f>
        <v/>
      </c>
      <c r="AC7" s="21"/>
    </row>
    <row r="8" spans="1:29" ht="15" x14ac:dyDescent="0.25">
      <c r="A8" t="s">
        <v>130</v>
      </c>
      <c r="B8" t="str">
        <f>IF('JVF2'!$B$3&gt;0,'JVF2'!$B$3,"")</f>
        <v/>
      </c>
      <c r="C8" s="20" t="str">
        <f>IF('JVF2'!$E$5&gt;0,'JVF2'!$E$5,"")</f>
        <v/>
      </c>
      <c r="D8" s="20"/>
      <c r="E8" s="97" t="str">
        <f>IF('JVF2'!D$54&gt;0,'JVF2'!D$54,"")</f>
        <v/>
      </c>
      <c r="F8" s="91" t="str">
        <f>IF('JVF2'!$E$54&gt;0,'JVF2'!$E$54,"")</f>
        <v/>
      </c>
      <c r="G8" s="98" t="str">
        <f>IF('JVF2'!F$54&gt;0,'JVF2'!F$54,"")</f>
        <v/>
      </c>
      <c r="H8" s="83"/>
      <c r="I8" s="121" t="str">
        <f>IF('JVF2'!D$56&gt;0,'JVF2'!D$56,"")</f>
        <v/>
      </c>
      <c r="J8" s="122" t="str">
        <f>IF('JVF2'!E$56&gt;0,'JVF2'!E$56,"")</f>
        <v/>
      </c>
      <c r="K8" s="123" t="str">
        <f>IF('JVF2'!F$56&gt;0,'JVF2'!F$56,"")</f>
        <v/>
      </c>
      <c r="L8" s="83"/>
      <c r="M8" s="142" t="str">
        <f>IF('JVF2'!D$52&gt;0,'JVF2'!D$52,"")</f>
        <v/>
      </c>
      <c r="N8" s="143" t="str">
        <f>IF('JVF2'!E$52&gt;0,'JVF2'!E$52,"")</f>
        <v/>
      </c>
      <c r="O8" s="144" t="str">
        <f>IF('JVF2'!F$52&gt;0,'JVF2'!F$52,"")</f>
        <v/>
      </c>
      <c r="P8" s="83"/>
      <c r="Q8" s="165" t="str">
        <f>IF('JVF2'!D$58&gt;0,'JVF2'!D$58,"")</f>
        <v/>
      </c>
      <c r="R8" s="166" t="str">
        <f>IF('JVF2'!E$58&gt;0,'JVF2'!E$58,"")</f>
        <v/>
      </c>
      <c r="S8" s="167" t="str">
        <f>IF('JVF2'!F$58&gt;0,'JVF2'!F$58,"")</f>
        <v/>
      </c>
      <c r="T8" s="168" t="str">
        <f>IF('JVF2'!E$10&gt;0,R8/C8*1000,"")</f>
        <v/>
      </c>
      <c r="U8" s="81"/>
      <c r="V8" s="192" t="str">
        <f>IF('JVF2'!H$54&gt;0,'JVF2'!H$54,"")</f>
        <v/>
      </c>
      <c r="W8" s="193" t="str">
        <f>IF('JVF2'!I$54&gt;0,'JVF2'!I$54,"")</f>
        <v/>
      </c>
      <c r="X8" s="194" t="str">
        <f>IF('JVF2'!J$54&gt;0,'JVF2'!J$54,"")</f>
        <v/>
      </c>
      <c r="Y8" s="79"/>
      <c r="Z8" s="183" t="str">
        <f>IF('JVF2'!H$52&gt;0,'JVF2'!H$52,"")</f>
        <v/>
      </c>
      <c r="AA8" s="184" t="str">
        <f>IF('JVF2'!I$52&gt;0,'JVF2'!I$52,"")</f>
        <v/>
      </c>
      <c r="AB8" s="185" t="str">
        <f>IF('JVF2'!J$52&gt;0,'JVF2'!J$52,"")</f>
        <v/>
      </c>
      <c r="AC8" s="21"/>
    </row>
    <row r="9" spans="1:29" ht="15" x14ac:dyDescent="0.25">
      <c r="A9" t="s">
        <v>131</v>
      </c>
      <c r="B9" t="str">
        <f>IF('JVF3'!$B$3&gt;0,'JVF3'!$B$3,"")</f>
        <v/>
      </c>
      <c r="C9" s="20" t="str">
        <f>IF('JVF3'!$E$5&gt;0,'JVF3'!$E$5,"")</f>
        <v/>
      </c>
      <c r="D9" s="20"/>
      <c r="E9" s="97" t="str">
        <f>IF('JVF3'!D$54&gt;0,'JVF3'!D$54,"")</f>
        <v/>
      </c>
      <c r="F9" s="91" t="str">
        <f>IF('JVF3'!$E$54&gt;0,'JVF3'!$E$54,"")</f>
        <v/>
      </c>
      <c r="G9" s="98" t="str">
        <f>IF('JVF3'!F$54&gt;0,'JVF3'!F$54,"")</f>
        <v/>
      </c>
      <c r="H9" s="83"/>
      <c r="I9" s="121" t="str">
        <f>IF('JVF3'!D$56&gt;0,'JVF3'!D$56,"")</f>
        <v/>
      </c>
      <c r="J9" s="122" t="str">
        <f>IF('JVF3'!E$56&gt;0,'JVF3'!E$56,"")</f>
        <v/>
      </c>
      <c r="K9" s="123" t="str">
        <f>IF('JVF3'!F$56&gt;0,'JVF3'!F$56,"")</f>
        <v/>
      </c>
      <c r="L9" s="83"/>
      <c r="M9" s="142" t="str">
        <f>IF('JVF3'!D$52&gt;0,'JVF3'!D$52,"")</f>
        <v/>
      </c>
      <c r="N9" s="143" t="str">
        <f>IF('JVF3'!E$52&gt;0,'JVF3'!E$52,"")</f>
        <v/>
      </c>
      <c r="O9" s="144" t="str">
        <f>IF('JVF3'!F$52&gt;0,'JVF3'!F$52,"")</f>
        <v/>
      </c>
      <c r="P9" s="83"/>
      <c r="Q9" s="165" t="str">
        <f>IF('JVF3'!D$58&gt;0,'JVF3'!D$58,"")</f>
        <v/>
      </c>
      <c r="R9" s="166" t="str">
        <f>IF('JVF3'!E$58&gt;0,'JVF3'!E$58,"")</f>
        <v/>
      </c>
      <c r="S9" s="167" t="str">
        <f>IF('JVF3'!F$58&gt;0,'JVF3'!F$58,"")</f>
        <v/>
      </c>
      <c r="T9" s="168" t="str">
        <f>IF('JVF3'!E$10&gt;0,R9/C9*1000,"")</f>
        <v/>
      </c>
      <c r="U9" s="81"/>
      <c r="V9" s="192" t="str">
        <f>IF('JVF3'!H$54&gt;0,'JVF3'!H$54,"")</f>
        <v/>
      </c>
      <c r="W9" s="193" t="str">
        <f>IF('JVF3'!I$54&gt;0,'JVF3'!I$54,"")</f>
        <v/>
      </c>
      <c r="X9" s="194" t="str">
        <f>IF('JVF3'!J$54&gt;0,'JVF3'!J$54,"")</f>
        <v/>
      </c>
      <c r="Y9" s="79"/>
      <c r="Z9" s="183" t="str">
        <f>IF('JVF3'!H$52&gt;0,'JVF3'!H$52,"")</f>
        <v/>
      </c>
      <c r="AA9" s="184" t="str">
        <f>IF('JVF3'!I$52&gt;0,'JVF3'!I$52,"")</f>
        <v/>
      </c>
      <c r="AB9" s="185" t="str">
        <f>IF('JVF3'!J$52&gt;0,'JVF3'!J$52,"")</f>
        <v/>
      </c>
      <c r="AC9" s="21"/>
    </row>
    <row r="10" spans="1:29" ht="15" x14ac:dyDescent="0.25">
      <c r="A10" t="s">
        <v>132</v>
      </c>
      <c r="B10" t="str">
        <f>IF('JVF4'!$B$3&gt;0,'JVF4'!$B$3,"")</f>
        <v/>
      </c>
      <c r="C10" s="20" t="str">
        <f>IF('JVF4'!$E$5&gt;0,'JVF4'!$E$5,"")</f>
        <v/>
      </c>
      <c r="D10" s="20"/>
      <c r="E10" s="97" t="str">
        <f>IF('JVF4'!D$54&gt;0,'JVF4'!D$54,"")</f>
        <v/>
      </c>
      <c r="F10" s="91" t="str">
        <f>IF('JVF4'!$E$54&gt;0,'JVF4'!$E$54,"")</f>
        <v/>
      </c>
      <c r="G10" s="98" t="str">
        <f>IF('JVF4'!F$54&gt;0,'JVF4'!F$54,"")</f>
        <v/>
      </c>
      <c r="H10" s="83"/>
      <c r="I10" s="121" t="str">
        <f>IF('JVF4'!D$56&gt;0,'JVF4'!D$56,"")</f>
        <v/>
      </c>
      <c r="J10" s="122" t="str">
        <f>IF('JVF4'!E$56&gt;0,'JVF4'!E$56,"")</f>
        <v/>
      </c>
      <c r="K10" s="123" t="str">
        <f>IF('JVF4'!F$56&gt;0,'JVF4'!F$56,"")</f>
        <v/>
      </c>
      <c r="L10" s="83"/>
      <c r="M10" s="142" t="str">
        <f>IF('JVF4'!D$52&gt;0,'JVF4'!D$52,"")</f>
        <v/>
      </c>
      <c r="N10" s="143" t="str">
        <f>IF('JVF4'!E$52&gt;0,'JVF4'!E$52,"")</f>
        <v/>
      </c>
      <c r="O10" s="144" t="str">
        <f>IF('JVF4'!F$52&gt;0,'JVF4'!F$52,"")</f>
        <v/>
      </c>
      <c r="P10" s="83"/>
      <c r="Q10" s="165" t="str">
        <f>IF('JVF4'!D$58&gt;0,'JVF4'!D$58,"")</f>
        <v/>
      </c>
      <c r="R10" s="166" t="str">
        <f>IF('JVF4'!E$58&gt;0,'JVF4'!E$58,"")</f>
        <v/>
      </c>
      <c r="S10" s="167" t="str">
        <f>IF('JVF4'!F$58&gt;0,'JVF4'!F$58,"")</f>
        <v/>
      </c>
      <c r="T10" s="168" t="str">
        <f>IF('JVF4'!E$10&gt;0,R10/C10*1000,"")</f>
        <v/>
      </c>
      <c r="U10" s="81"/>
      <c r="V10" s="192" t="str">
        <f>IF('JVF4'!H$54&gt;0,'JVF4'!H$54,"")</f>
        <v/>
      </c>
      <c r="W10" s="193" t="str">
        <f>IF('JVF4'!I$54&gt;0,'JVF4'!I$54,"")</f>
        <v/>
      </c>
      <c r="X10" s="194" t="str">
        <f>IF('JVF4'!J$54&gt;0,'JVF4'!J$54,"")</f>
        <v/>
      </c>
      <c r="Y10" s="79"/>
      <c r="Z10" s="183" t="str">
        <f>IF('JVF4'!H$52&gt;0,'JVF4'!H$52,"")</f>
        <v/>
      </c>
      <c r="AA10" s="184" t="str">
        <f>IF('JVF4'!I$52&gt;0,'JVF4'!I$52,"")</f>
        <v/>
      </c>
      <c r="AB10" s="185" t="str">
        <f>IF('JVF4'!J$52&gt;0,'JVF4'!J$52,"")</f>
        <v/>
      </c>
      <c r="AC10" s="21"/>
    </row>
    <row r="11" spans="1:29" ht="15" x14ac:dyDescent="0.25">
      <c r="A11" t="s">
        <v>133</v>
      </c>
      <c r="B11" t="str">
        <f>IF('JVF5'!$B$3&gt;0,'JVF5'!$B$3,"")</f>
        <v/>
      </c>
      <c r="C11" s="20" t="str">
        <f>IF('JVF5'!$E$5&gt;0,'JVF5'!$E$5,"")</f>
        <v/>
      </c>
      <c r="D11" s="20"/>
      <c r="E11" s="97" t="str">
        <f>IF('JVF5'!D$54&gt;0,'JVF5'!D$54,"")</f>
        <v/>
      </c>
      <c r="F11" s="91" t="str">
        <f>IF('JVF5'!$E$54&gt;0,'JVF5'!$E$54,"")</f>
        <v/>
      </c>
      <c r="G11" s="98" t="str">
        <f>IF('JVF5'!F$54&gt;0,'JVF5'!F$54,"")</f>
        <v/>
      </c>
      <c r="H11" s="83"/>
      <c r="I11" s="121" t="str">
        <f>IF('JVF5'!D$56&gt;0,'JVF5'!D$56,"")</f>
        <v/>
      </c>
      <c r="J11" s="122" t="str">
        <f>IF('JVF5'!E$56&gt;0,'JVF5'!E$56,"")</f>
        <v/>
      </c>
      <c r="K11" s="123" t="str">
        <f>IF('JVF5'!F$56&gt;0,'JVF5'!F$56,"")</f>
        <v/>
      </c>
      <c r="L11" s="83"/>
      <c r="M11" s="142" t="str">
        <f>IF('JVF5'!D$52&gt;0,'JVF5'!D$52,"")</f>
        <v/>
      </c>
      <c r="N11" s="143" t="str">
        <f>IF('JVF5'!E$52&gt;0,'JVF5'!E$52,"")</f>
        <v/>
      </c>
      <c r="O11" s="144" t="str">
        <f>IF('JVF5'!F$52&gt;0,'JVF5'!F$52,"")</f>
        <v/>
      </c>
      <c r="P11" s="83"/>
      <c r="Q11" s="165" t="str">
        <f>IF('JVF5'!D$58&gt;0,'JVF5'!D$58,"")</f>
        <v/>
      </c>
      <c r="R11" s="166" t="str">
        <f>IF('JVF5'!E$58&gt;0,'JVF5'!E$58,"")</f>
        <v/>
      </c>
      <c r="S11" s="167" t="str">
        <f>IF('JVF5'!F$58&gt;0,'JVF5'!F$58,"")</f>
        <v/>
      </c>
      <c r="T11" s="168" t="str">
        <f>IF('JVF5'!E$10&gt;0,R11/C11*1000,"")</f>
        <v/>
      </c>
      <c r="U11" s="81"/>
      <c r="V11" s="192" t="str">
        <f>IF('JVF5'!H$54&gt;0,'JVF5'!H$54,"")</f>
        <v/>
      </c>
      <c r="W11" s="193" t="str">
        <f>IF('JVF5'!I$54&gt;0,'JVF5'!I$54,"")</f>
        <v/>
      </c>
      <c r="X11" s="194" t="str">
        <f>IF('JVF5'!J$54&gt;0,'JVF5'!J$54,"")</f>
        <v/>
      </c>
      <c r="Y11" s="79"/>
      <c r="Z11" s="183" t="str">
        <f>IF('JVF5'!H$52&gt;0,'JVF5'!H$52,"")</f>
        <v/>
      </c>
      <c r="AA11" s="184" t="str">
        <f>IF('JVF5'!I$52&gt;0,'JVF5'!I$52,"")</f>
        <v/>
      </c>
      <c r="AB11" s="185" t="str">
        <f>IF('JVF5'!J$52&gt;0,'JVF5'!J$52,"")</f>
        <v/>
      </c>
      <c r="AC11" s="21"/>
    </row>
    <row r="12" spans="1:29" ht="15" x14ac:dyDescent="0.25">
      <c r="A12" t="s">
        <v>134</v>
      </c>
      <c r="B12" t="str">
        <f>IF('JVF6'!$B$3&gt;0,'JVF6'!$B$3,"")</f>
        <v/>
      </c>
      <c r="C12" s="20" t="str">
        <f>IF('JVF6'!$E$5&gt;0,'JVF6'!$E$5,"")</f>
        <v/>
      </c>
      <c r="D12" s="20"/>
      <c r="E12" s="97" t="str">
        <f>IF('JVF6'!D$54&gt;0,'JVF6'!D$54,"")</f>
        <v/>
      </c>
      <c r="F12" s="91" t="str">
        <f>IF('JVF6'!$E$54&gt;0,'JVF6'!$E$54,"")</f>
        <v/>
      </c>
      <c r="G12" s="98" t="str">
        <f>IF('JVF6'!F$54&gt;0,'JVF6'!F$54,"")</f>
        <v/>
      </c>
      <c r="H12" s="83"/>
      <c r="I12" s="121" t="str">
        <f>IF('JVF6'!D$56&gt;0,'JVF6'!D$56,"")</f>
        <v/>
      </c>
      <c r="J12" s="122" t="str">
        <f>IF('JVF6'!E$56&gt;0,'JVF6'!E$56,"")</f>
        <v/>
      </c>
      <c r="K12" s="123" t="str">
        <f>IF('JVF6'!F$56&gt;0,'JVF6'!F$56,"")</f>
        <v/>
      </c>
      <c r="L12" s="83"/>
      <c r="M12" s="142" t="str">
        <f>IF('JVF6'!D$52&gt;0,'JVF6'!D$52,"")</f>
        <v/>
      </c>
      <c r="N12" s="143" t="str">
        <f>IF('JVF6'!E$52&gt;0,'JVF6'!E$52,"")</f>
        <v/>
      </c>
      <c r="O12" s="144" t="str">
        <f>IF('JVF6'!F$52&gt;0,'JVF6'!F$52,"")</f>
        <v/>
      </c>
      <c r="P12" s="83"/>
      <c r="Q12" s="165" t="str">
        <f>IF('JVF6'!D$58&gt;0,'JVF6'!D$58,"")</f>
        <v/>
      </c>
      <c r="R12" s="166" t="str">
        <f>IF('JVF6'!E$58&gt;0,'JVF6'!E$58,"")</f>
        <v/>
      </c>
      <c r="S12" s="167" t="str">
        <f>IF('JVF6'!F$58&gt;0,'JVF6'!F$58,"")</f>
        <v/>
      </c>
      <c r="T12" s="168" t="str">
        <f>IF('JVF6'!E$10&gt;0,R12/C12*1000,"")</f>
        <v/>
      </c>
      <c r="U12" s="81"/>
      <c r="V12" s="192" t="str">
        <f>IF('JVF6'!H$54&gt;0,'JVF6'!H$54,"")</f>
        <v/>
      </c>
      <c r="W12" s="193" t="str">
        <f>IF('JVF6'!I$54&gt;0,'JVF6'!I$54,"")</f>
        <v/>
      </c>
      <c r="X12" s="194" t="str">
        <f>IF('JVF6'!J$54&gt;0,'JVF6'!J$54,"")</f>
        <v/>
      </c>
      <c r="Y12" s="79"/>
      <c r="Z12" s="183" t="str">
        <f>IF('JVF6'!H$52&gt;0,'JVF6'!H$52,"")</f>
        <v/>
      </c>
      <c r="AA12" s="184" t="str">
        <f>IF('JVF6'!I$52&gt;0,'JVF6'!I$52,"")</f>
        <v/>
      </c>
      <c r="AB12" s="185" t="str">
        <f>IF('JVF6'!J$52&gt;0,'JVF6'!J$52,"")</f>
        <v/>
      </c>
      <c r="AC12" s="21"/>
    </row>
    <row r="13" spans="1:29" ht="15" x14ac:dyDescent="0.25">
      <c r="A13" t="s">
        <v>135</v>
      </c>
      <c r="B13" t="str">
        <f>IF('JVF7'!$B$3&gt;0,'JVF7'!$B$3,"")</f>
        <v/>
      </c>
      <c r="C13" s="20" t="str">
        <f>IF('JVF7'!$E$5&gt;0,'JVF7'!$E$5,"")</f>
        <v/>
      </c>
      <c r="D13" s="20"/>
      <c r="E13" s="97" t="str">
        <f>IF('JVF7'!D$54&gt;0,'JVF7'!D$54,"")</f>
        <v/>
      </c>
      <c r="F13" s="91" t="str">
        <f>IF('JVF7'!$E$54&gt;0,'JVF7'!$E$54,"")</f>
        <v/>
      </c>
      <c r="G13" s="98" t="str">
        <f>IF('JVF7'!F$54&gt;0,'JVF7'!F$54,"")</f>
        <v/>
      </c>
      <c r="H13" s="83"/>
      <c r="I13" s="121" t="str">
        <f>IF('JVF7'!D$56&gt;0,'JVF7'!D$56,"")</f>
        <v/>
      </c>
      <c r="J13" s="122" t="str">
        <f>IF('JVF7'!E$56&gt;0,'JVF7'!E$56,"")</f>
        <v/>
      </c>
      <c r="K13" s="123" t="str">
        <f>IF('JVF7'!F$56&gt;0,'JVF7'!F$56,"")</f>
        <v/>
      </c>
      <c r="L13" s="83"/>
      <c r="M13" s="142" t="str">
        <f>IF('JVF7'!D$52&gt;0,'JVF7'!D$52,"")</f>
        <v/>
      </c>
      <c r="N13" s="143" t="str">
        <f>IF('JVF7'!E$52&gt;0,'JVF7'!E$52,"")</f>
        <v/>
      </c>
      <c r="O13" s="144" t="str">
        <f>IF('JVF7'!F$52&gt;0,'JVF7'!F$52,"")</f>
        <v/>
      </c>
      <c r="P13" s="83"/>
      <c r="Q13" s="165" t="str">
        <f>IF('JVF7'!D$58&gt;0,'JVF7'!D$58,"")</f>
        <v/>
      </c>
      <c r="R13" s="166" t="str">
        <f>IF('JVF7'!E$58&gt;0,'JVF7'!E$58,"")</f>
        <v/>
      </c>
      <c r="S13" s="167" t="str">
        <f>IF('JVF7'!F$58&gt;0,'JVF7'!F$58,"")</f>
        <v/>
      </c>
      <c r="T13" s="168" t="str">
        <f>IF('JVF7'!E$10&gt;0,R13/C13*1000,"")</f>
        <v/>
      </c>
      <c r="U13" s="81"/>
      <c r="V13" s="192" t="str">
        <f>IF('JVF7'!H$54&gt;0,'JVF7'!H$54,"")</f>
        <v/>
      </c>
      <c r="W13" s="193" t="str">
        <f>IF('JVF7'!I$54&gt;0,'JVF7'!I$54,"")</f>
        <v/>
      </c>
      <c r="X13" s="194" t="str">
        <f>IF('JVF7'!J$54&gt;0,'JVF7'!J$54,"")</f>
        <v/>
      </c>
      <c r="Y13" s="79"/>
      <c r="Z13" s="183" t="str">
        <f>IF('JVF7'!H$52&gt;0,'JVF7'!H$52,"")</f>
        <v/>
      </c>
      <c r="AA13" s="184" t="str">
        <f>IF('JVF7'!I$52&gt;0,'JVF7'!I$52,"")</f>
        <v/>
      </c>
      <c r="AB13" s="185" t="str">
        <f>IF('JVF7'!J$52&gt;0,'JVF7'!J$52,"")</f>
        <v/>
      </c>
      <c r="AC13" s="21"/>
    </row>
    <row r="14" spans="1:29" ht="15" x14ac:dyDescent="0.25">
      <c r="A14" t="s">
        <v>136</v>
      </c>
      <c r="B14" t="str">
        <f>IF('JVF8'!$B$3&gt;0,'JVF8'!$B$3,"")</f>
        <v/>
      </c>
      <c r="C14" s="20" t="str">
        <f>IF('JVF8'!$E$5&gt;0,'JVF8'!$E$5,"")</f>
        <v/>
      </c>
      <c r="D14" s="20"/>
      <c r="E14" s="97" t="str">
        <f>IF('JVF8'!D$54&gt;0,'JVF8'!D$54,"")</f>
        <v/>
      </c>
      <c r="F14" s="91" t="str">
        <f>IF('JVF8'!$E$54&gt;0,'JVF8'!$E$54,"")</f>
        <v/>
      </c>
      <c r="G14" s="98" t="str">
        <f>IF('JVF8'!F$54&gt;0,'JVF8'!F$54,"")</f>
        <v/>
      </c>
      <c r="H14" s="83"/>
      <c r="I14" s="121" t="str">
        <f>IF('JVF8'!D$56&gt;0,'JVF8'!D$56,"")</f>
        <v/>
      </c>
      <c r="J14" s="122" t="str">
        <f>IF('JVF8'!E$56&gt;0,'JVF8'!E$56,"")</f>
        <v/>
      </c>
      <c r="K14" s="123" t="str">
        <f>IF('JVF8'!F$56&gt;0,'JVF8'!F$56,"")</f>
        <v/>
      </c>
      <c r="L14" s="83"/>
      <c r="M14" s="142" t="str">
        <f>IF('JVF8'!D$52&gt;0,'JVF8'!D$52,"")</f>
        <v/>
      </c>
      <c r="N14" s="143" t="str">
        <f>IF('JVF8'!E$52&gt;0,'JVF8'!E$52,"")</f>
        <v/>
      </c>
      <c r="O14" s="144" t="str">
        <f>IF('JVF8'!F$52&gt;0,'JVF8'!F$52,"")</f>
        <v/>
      </c>
      <c r="P14" s="83"/>
      <c r="Q14" s="165" t="str">
        <f>IF('JVF8'!D$58&gt;0,'JVF8'!D$58,"")</f>
        <v/>
      </c>
      <c r="R14" s="166" t="str">
        <f>IF('JVF8'!E$58&gt;0,'JVF8'!E$58,"")</f>
        <v/>
      </c>
      <c r="S14" s="167" t="str">
        <f>IF('JVF8'!F$58&gt;0,'JVF8'!F$58,"")</f>
        <v/>
      </c>
      <c r="T14" s="168" t="str">
        <f>IF('JVF8'!E$10&gt;0,R14/C14*1000,"")</f>
        <v/>
      </c>
      <c r="U14" s="81"/>
      <c r="V14" s="192" t="str">
        <f>IF('JVF8'!H$54&gt;0,'JVF8'!H$54,"")</f>
        <v/>
      </c>
      <c r="W14" s="193" t="str">
        <f>IF('JVF8'!I$54&gt;0,'JVF8'!I$54,"")</f>
        <v/>
      </c>
      <c r="X14" s="194" t="str">
        <f>IF('JVF8'!J$54&gt;0,'JVF8'!J$54,"")</f>
        <v/>
      </c>
      <c r="Y14" s="79"/>
      <c r="Z14" s="183" t="str">
        <f>IF('JVF8'!H$52&gt;0,'JVF8'!H$52,"")</f>
        <v/>
      </c>
      <c r="AA14" s="184" t="str">
        <f>IF('JVF8'!I$52&gt;0,'JVF8'!I$52,"")</f>
        <v/>
      </c>
      <c r="AB14" s="185" t="str">
        <f>IF('JVF8'!J$52&gt;0,'JVF8'!J$52,"")</f>
        <v/>
      </c>
      <c r="AC14" s="21"/>
    </row>
    <row r="15" spans="1:29" ht="15" x14ac:dyDescent="0.25">
      <c r="A15" t="s">
        <v>137</v>
      </c>
      <c r="B15" t="str">
        <f>IF('JVF9'!$B$3&gt;0,'JVF9'!$B$3,"")</f>
        <v/>
      </c>
      <c r="C15" s="20" t="str">
        <f>IF('JVF9'!$E$5&gt;0,'JVF9'!$E$5,"")</f>
        <v/>
      </c>
      <c r="D15" s="20"/>
      <c r="E15" s="97" t="str">
        <f>IF('JVF9'!D$54&gt;0,'JVF9'!D$54,"")</f>
        <v/>
      </c>
      <c r="F15" s="91" t="str">
        <f>IF('JVF9'!$E$54&gt;0,'JVF9'!$E$54,"")</f>
        <v/>
      </c>
      <c r="G15" s="98" t="str">
        <f>IF('JVF9'!F$54&gt;0,'JVF9'!F$54,"")</f>
        <v/>
      </c>
      <c r="H15" s="83"/>
      <c r="I15" s="121" t="str">
        <f>IF('JVF9'!D$56&gt;0,'JVF9'!D$56,"")</f>
        <v/>
      </c>
      <c r="J15" s="122" t="str">
        <f>IF('JVF9'!E$56&gt;0,'JVF9'!E$56,"")</f>
        <v/>
      </c>
      <c r="K15" s="123" t="str">
        <f>IF('JVF9'!F$56&gt;0,'JVF9'!F$56,"")</f>
        <v/>
      </c>
      <c r="L15" s="83"/>
      <c r="M15" s="142" t="str">
        <f>IF('JVF9'!D$52&gt;0,'JVF9'!D$52,"")</f>
        <v/>
      </c>
      <c r="N15" s="143" t="str">
        <f>IF('JVF9'!E$52&gt;0,'JVF9'!E$52,"")</f>
        <v/>
      </c>
      <c r="O15" s="144" t="str">
        <f>IF('JVF9'!F$52&gt;0,'JVF9'!F$52,"")</f>
        <v/>
      </c>
      <c r="P15" s="83"/>
      <c r="Q15" s="165" t="str">
        <f>IF('JVF9'!D$58&gt;0,'JVF9'!D$58,"")</f>
        <v/>
      </c>
      <c r="R15" s="166" t="str">
        <f>IF('JVF9'!E$58&gt;0,'JVF9'!E$58,"")</f>
        <v/>
      </c>
      <c r="S15" s="167" t="str">
        <f>IF('JVF9'!F$58&gt;0,'JVF9'!F$58,"")</f>
        <v/>
      </c>
      <c r="T15" s="168" t="str">
        <f>IF('JVF9'!E$10&gt;0,R15/C15*1000,"")</f>
        <v/>
      </c>
      <c r="U15" s="81"/>
      <c r="V15" s="192" t="str">
        <f>IF('JVF9'!H$54&gt;0,'JVF9'!H$54,"")</f>
        <v/>
      </c>
      <c r="W15" s="193" t="str">
        <f>IF('JVF9'!I$54&gt;0,'JVF9'!I$54,"")</f>
        <v/>
      </c>
      <c r="X15" s="194" t="str">
        <f>IF('JVF9'!J$54&gt;0,'JVF9'!J$54,"")</f>
        <v/>
      </c>
      <c r="Y15" s="79"/>
      <c r="Z15" s="183" t="str">
        <f>IF('JVF9'!H$52&gt;0,'JVF9'!H$52,"")</f>
        <v/>
      </c>
      <c r="AA15" s="184" t="str">
        <f>IF('JVF9'!I$52&gt;0,'JVF9'!I$52,"")</f>
        <v/>
      </c>
      <c r="AB15" s="185" t="str">
        <f>IF('JVF9'!J$52&gt;0,'JVF9'!J$52,"")</f>
        <v/>
      </c>
      <c r="AC15" s="21"/>
    </row>
    <row r="16" spans="1:29" ht="15" x14ac:dyDescent="0.25">
      <c r="A16" t="s">
        <v>138</v>
      </c>
      <c r="B16" t="str">
        <f>IF('JVF10'!$B$3&gt;0,'JVF10'!$B$3,"")</f>
        <v/>
      </c>
      <c r="C16" s="20" t="str">
        <f>IF('JVF10'!$E$5&gt;0,'JVF10'!$E$5,"")</f>
        <v/>
      </c>
      <c r="D16" s="20"/>
      <c r="E16" s="97" t="str">
        <f>IF('JVF10'!D$54&gt;0,'JVF10'!D$54,"")</f>
        <v/>
      </c>
      <c r="F16" s="91" t="str">
        <f>IF('JVF10'!$E$54&gt;0,'JVF10'!$E$54,"")</f>
        <v/>
      </c>
      <c r="G16" s="98" t="str">
        <f>IF('JVF10'!F$54&gt;0,'JVF10'!F$54,"")</f>
        <v/>
      </c>
      <c r="H16" s="83"/>
      <c r="I16" s="121" t="str">
        <f>IF('JVF10'!D$56&gt;0,'JVF10'!D$56,"")</f>
        <v/>
      </c>
      <c r="J16" s="122" t="str">
        <f>IF('JVF10'!E$56&gt;0,'JVF10'!E$56,"")</f>
        <v/>
      </c>
      <c r="K16" s="123" t="str">
        <f>IF('JVF10'!F$56&gt;0,'JVF10'!F$56,"")</f>
        <v/>
      </c>
      <c r="L16" s="83"/>
      <c r="M16" s="142" t="str">
        <f>IF('JVF10'!D$52&gt;0,'JVF10'!D$52,"")</f>
        <v/>
      </c>
      <c r="N16" s="143" t="str">
        <f>IF('JVF10'!E$52&gt;0,'JVF10'!E$52,"")</f>
        <v/>
      </c>
      <c r="O16" s="144" t="str">
        <f>IF('JVF10'!F$52&gt;0,'JVF10'!F$52,"")</f>
        <v/>
      </c>
      <c r="P16" s="83"/>
      <c r="Q16" s="165" t="str">
        <f>IF('JVF10'!D$58&gt;0,'JVF10'!D$58,"")</f>
        <v/>
      </c>
      <c r="R16" s="166" t="str">
        <f>IF('JVF10'!E$58&gt;0,'JVF10'!E$58,"")</f>
        <v/>
      </c>
      <c r="S16" s="167" t="str">
        <f>IF('JVF10'!F$58&gt;0,'JVF10'!F$58,"")</f>
        <v/>
      </c>
      <c r="T16" s="168" t="str">
        <f>IF('JVF10'!E$10&gt;0,R16/C16*1000,"")</f>
        <v/>
      </c>
      <c r="U16" s="81"/>
      <c r="V16" s="192" t="str">
        <f>IF('JVF10'!H$54&gt;0,'JVF10'!H$54,"")</f>
        <v/>
      </c>
      <c r="W16" s="193" t="str">
        <f>IF('JVF10'!I$54&gt;0,'JVF10'!I$54,"")</f>
        <v/>
      </c>
      <c r="X16" s="194" t="str">
        <f>IF('JVF10'!J$54&gt;0,'JVF10'!J$54,"")</f>
        <v/>
      </c>
      <c r="Y16" s="79"/>
      <c r="Z16" s="183" t="str">
        <f>IF('JVF10'!H$52&gt;0,'JVF10'!H$52,"")</f>
        <v/>
      </c>
      <c r="AA16" s="184" t="str">
        <f>IF('JVF10'!I$52&gt;0,'JVF10'!I$52,"")</f>
        <v/>
      </c>
      <c r="AB16" s="185" t="str">
        <f>IF('JVF10'!J$52&gt;0,'JVF10'!J$52,"")</f>
        <v/>
      </c>
      <c r="AC16" s="21"/>
    </row>
    <row r="17" spans="1:29" ht="15" x14ac:dyDescent="0.25">
      <c r="A17" t="s">
        <v>139</v>
      </c>
      <c r="B17" t="str">
        <f>IF('JVF11'!$B$3&gt;0,'JVF11'!$B$3,"")</f>
        <v/>
      </c>
      <c r="C17" s="20" t="str">
        <f>IF('JVF11'!$E$5&gt;0,'JVF11'!$E$5,"")</f>
        <v/>
      </c>
      <c r="D17" s="20"/>
      <c r="E17" s="97" t="str">
        <f>IF('JVF11'!D$54&gt;0,'JVF11'!D$54,"")</f>
        <v/>
      </c>
      <c r="F17" s="91" t="str">
        <f>IF('JVF11'!$E$54&gt;0,'JVF11'!$E$54,"")</f>
        <v/>
      </c>
      <c r="G17" s="98" t="str">
        <f>IF('JVF11'!F$54&gt;0,'JVF11'!F$54,"")</f>
        <v/>
      </c>
      <c r="H17" s="83"/>
      <c r="I17" s="121" t="str">
        <f>IF('JVF11'!D$56&gt;0,'JVF11'!D$56,"")</f>
        <v/>
      </c>
      <c r="J17" s="122" t="str">
        <f>IF('JVF11'!E$56&gt;0,'JVF11'!E$56,"")</f>
        <v/>
      </c>
      <c r="K17" s="123" t="str">
        <f>IF('JVF11'!F$56&gt;0,'JVF11'!F$56,"")</f>
        <v/>
      </c>
      <c r="L17" s="83"/>
      <c r="M17" s="142" t="str">
        <f>IF('JVF11'!D$52&gt;0,'JVF11'!D$52,"")</f>
        <v/>
      </c>
      <c r="N17" s="143" t="str">
        <f>IF('JVF11'!E$52&gt;0,'JVF11'!E$52,"")</f>
        <v/>
      </c>
      <c r="O17" s="144" t="str">
        <f>IF('JVF11'!F$52&gt;0,'JVF11'!F$52,"")</f>
        <v/>
      </c>
      <c r="P17" s="83"/>
      <c r="Q17" s="165" t="str">
        <f>IF('JVF11'!D$58&gt;0,'JVF11'!D$58,"")</f>
        <v/>
      </c>
      <c r="R17" s="166" t="str">
        <f>IF('JVF11'!E$58&gt;0,'JVF11'!E$58,"")</f>
        <v/>
      </c>
      <c r="S17" s="167" t="str">
        <f>IF('JVF11'!F$58&gt;0,'JVF11'!F$58,"")</f>
        <v/>
      </c>
      <c r="T17" s="168" t="str">
        <f>IF('JVF11'!E$10&gt;0,R17/C17*1000,"")</f>
        <v/>
      </c>
      <c r="U17" s="81"/>
      <c r="V17" s="192" t="str">
        <f>IF('JVF11'!H$54&gt;0,'JVF11'!H$54,"")</f>
        <v/>
      </c>
      <c r="W17" s="193" t="str">
        <f>IF('JVF11'!I$54&gt;0,'JVF11'!I$54,"")</f>
        <v/>
      </c>
      <c r="X17" s="194" t="str">
        <f>IF('JVF11'!J$54&gt;0,'JVF11'!J$54,"")</f>
        <v/>
      </c>
      <c r="Y17" s="79"/>
      <c r="Z17" s="183" t="str">
        <f>IF('JVF11'!H$52&gt;0,'JVF11'!H$52,"")</f>
        <v/>
      </c>
      <c r="AA17" s="184" t="str">
        <f>IF('JVF11'!I$52&gt;0,'JVF11'!I$52,"")</f>
        <v/>
      </c>
      <c r="AB17" s="185" t="str">
        <f>IF('JVF11'!J$52&gt;0,'JVF11'!J$52,"")</f>
        <v/>
      </c>
      <c r="AC17" s="21"/>
    </row>
    <row r="18" spans="1:29" ht="15" x14ac:dyDescent="0.25">
      <c r="A18" t="s">
        <v>140</v>
      </c>
      <c r="B18" t="str">
        <f>IF('JVF12'!$B$3&gt;0,'JVF12'!$B$3,"")</f>
        <v/>
      </c>
      <c r="C18" s="20" t="str">
        <f>IF('JVF12'!$E$5&gt;0,'JVF12'!$E$5,"")</f>
        <v/>
      </c>
      <c r="D18" s="201"/>
      <c r="E18" s="97" t="str">
        <f>IF('JVF12'!D$54&gt;0,'JVF12'!D$54,"")</f>
        <v/>
      </c>
      <c r="F18" s="91" t="str">
        <f>IF('JVF12'!$E$54&gt;0,'JVF12'!$E$54,"")</f>
        <v/>
      </c>
      <c r="G18" s="98" t="str">
        <f>IF('JVF12'!F$54&gt;0,'JVF12'!F$54,"")</f>
        <v/>
      </c>
      <c r="H18" s="110"/>
      <c r="I18" s="121" t="str">
        <f>IF('JVF12'!D$56&gt;0,'JVF12'!D$56,"")</f>
        <v/>
      </c>
      <c r="J18" s="122" t="str">
        <f>IF('JVF12'!E$56&gt;0,'JVF12'!E$56,"")</f>
        <v/>
      </c>
      <c r="K18" s="123" t="str">
        <f>IF('JVF12'!F$56&gt;0,'JVF12'!F$56,"")</f>
        <v/>
      </c>
      <c r="L18" s="110"/>
      <c r="M18" s="142" t="str">
        <f>IF('JVF12'!D$52&gt;0,'JVF12'!D$52,"")</f>
        <v/>
      </c>
      <c r="N18" s="143" t="str">
        <f>IF('JVF12'!E$52&gt;0,'JVF12'!E$52,"")</f>
        <v/>
      </c>
      <c r="O18" s="144" t="str">
        <f>IF('JVF12'!F$52&gt;0,'JVF12'!F$52,"")</f>
        <v/>
      </c>
      <c r="P18" s="110"/>
      <c r="Q18" s="165" t="str">
        <f>IF('JVF12'!D$58&gt;0,'JVF12'!D$58,"")</f>
        <v/>
      </c>
      <c r="R18" s="166" t="str">
        <f>IF('JVF12'!E$58&gt;0,'JVF12'!E$58,"")</f>
        <v/>
      </c>
      <c r="S18" s="167" t="str">
        <f>IF('JVF12'!F$58&gt;0,'JVF12'!F$58,"")</f>
        <v/>
      </c>
      <c r="T18" s="168" t="str">
        <f>IF('JVF12'!E$10&gt;0,R18/C18*1000,"")</f>
        <v/>
      </c>
      <c r="U18" s="111"/>
      <c r="V18" s="192" t="str">
        <f>IF('JVF12'!H$54&gt;0,'JVF12'!H$54,"")</f>
        <v/>
      </c>
      <c r="W18" s="193" t="str">
        <f>IF('JVF12'!I$54&gt;0,'JVF12'!I$54,"")</f>
        <v/>
      </c>
      <c r="X18" s="194" t="str">
        <f>IF('JVF12'!J$54&gt;0,'JVF12'!J$54,"")</f>
        <v/>
      </c>
      <c r="Y18" s="113"/>
      <c r="Z18" s="183" t="str">
        <f>IF('JVF12'!H$52&gt;0,'JVF12'!H$52,"")</f>
        <v/>
      </c>
      <c r="AA18" s="184" t="str">
        <f>IF('JVF12'!I$52&gt;0,'JVF12'!I$52,"")</f>
        <v/>
      </c>
      <c r="AB18" s="185" t="str">
        <f>IF('JVF12'!J$52&gt;0,'JVF12'!J$52,"")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x14ac:dyDescent="0.3">
      <c r="A21" s="1" t="s">
        <v>141</v>
      </c>
      <c r="B21" s="1"/>
      <c r="C21" s="20">
        <f>Älgförvaltningsområde!E5</f>
        <v>0</v>
      </c>
      <c r="D21" s="20"/>
      <c r="E21" s="103" t="str">
        <f>Älgförvaltningsområde!D54</f>
        <v/>
      </c>
      <c r="F21" s="92" t="str">
        <f>Älgförvaltningsområde!E54</f>
        <v/>
      </c>
      <c r="G21" s="104" t="str">
        <f>Älgförvaltningsområde!F54</f>
        <v/>
      </c>
      <c r="H21" s="77"/>
      <c r="I21" s="128" t="str">
        <f>Älgförvaltningsområde!D56</f>
        <v/>
      </c>
      <c r="J21" s="129" t="str">
        <f>Älgförvaltningsområde!E56</f>
        <v/>
      </c>
      <c r="K21" s="130" t="str">
        <f>Älgförvaltningsområde!F56</f>
        <v/>
      </c>
      <c r="L21" s="77"/>
      <c r="M21" s="149" t="str">
        <f>Älgförvaltningsområde!D52</f>
        <v/>
      </c>
      <c r="N21" s="150" t="str">
        <f>Älgförvaltningsområde!E52</f>
        <v/>
      </c>
      <c r="O21" s="151" t="str">
        <f>Älgförvaltningsområde!F52</f>
        <v/>
      </c>
      <c r="P21" s="77"/>
      <c r="Q21" s="174" t="str">
        <f>Älgförvaltningsområde!D58</f>
        <v/>
      </c>
      <c r="R21" s="175" t="str">
        <f>Älgförvaltningsområde!E58</f>
        <v/>
      </c>
      <c r="S21" s="176" t="str">
        <f>Älgförvaltningsområde!F58</f>
        <v/>
      </c>
      <c r="T21" s="168" t="str">
        <f>IF(C21&gt;0,R21/C21*1000,"")</f>
        <v/>
      </c>
      <c r="U21" s="81"/>
      <c r="V21" s="192" t="str">
        <f>Älgförvaltningsområde!H54</f>
        <v/>
      </c>
      <c r="W21" s="193" t="str">
        <f>Älgförvaltningsområde!I54</f>
        <v/>
      </c>
      <c r="X21" s="194" t="str">
        <f>Älgförvaltningsområde!J54</f>
        <v/>
      </c>
      <c r="Y21" s="79"/>
      <c r="Z21" s="183" t="str">
        <f>Älgförvaltningsområde!H52</f>
        <v/>
      </c>
      <c r="AA21" s="184" t="str">
        <f>Älgförvaltningsområde!I52</f>
        <v/>
      </c>
      <c r="AB21" s="185" t="str">
        <f>Älgförvaltningsområde!J52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142</v>
      </c>
      <c r="B23" s="1"/>
      <c r="C23" s="20">
        <f>Älgförvaltningsområde!E5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x14ac:dyDescent="0.3">
      <c r="Q25" s="23"/>
      <c r="R25" s="23"/>
      <c r="S25" s="23"/>
      <c r="T25" s="23"/>
      <c r="U25" s="23"/>
    </row>
    <row r="26" spans="1:29" x14ac:dyDescent="0.3">
      <c r="F26" s="15"/>
      <c r="G26" s="14" t="s">
        <v>143</v>
      </c>
      <c r="Q26" s="23"/>
      <c r="R26" s="23"/>
      <c r="S26" s="23"/>
      <c r="T26" s="23"/>
      <c r="U26" s="23"/>
    </row>
    <row r="28" spans="1:29" x14ac:dyDescent="0.3">
      <c r="A28" s="1" t="s">
        <v>155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156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157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158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5"/>
      <c r="H58" s="215"/>
      <c r="I58" s="215"/>
      <c r="J58" s="215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37"/>
  <sheetViews>
    <sheetView showGridLines="0" zoomScaleNormal="100" workbookViewId="0">
      <selection activeCell="F2" sqref="F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37"/>
  <sheetViews>
    <sheetView showGridLines="0" zoomScaleNormal="100" workbookViewId="0">
      <selection activeCell="F2" sqref="F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Metadata/LabelInfo.xml><?xml version="1.0" encoding="utf-8"?>
<clbl:labelList xmlns:clbl="http://schemas.microsoft.com/office/2020/mipLabelMetadata">
  <clbl:label id="{7c14dfa4-c0fc-4725-9f04-76a443deb095}" enabled="0" method="" siteId="{7c14dfa4-c0fc-4725-9f04-76a443deb0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Älgförvaltningsområde</vt:lpstr>
      <vt:lpstr>JVF1</vt:lpstr>
      <vt:lpstr>JVF2</vt:lpstr>
      <vt:lpstr>JVF3</vt:lpstr>
      <vt:lpstr>JVF4</vt:lpstr>
      <vt:lpstr>JVF5</vt:lpstr>
      <vt:lpstr>JVF6</vt:lpstr>
      <vt:lpstr>JVF7</vt:lpstr>
      <vt:lpstr>JVF8</vt:lpstr>
      <vt:lpstr>JVF9</vt:lpstr>
      <vt:lpstr>JVF10</vt:lpstr>
      <vt:lpstr>JVF11</vt:lpstr>
      <vt:lpstr>JVF12</vt:lpstr>
      <vt:lpstr>Jämförelse</vt:lpstr>
      <vt:lpstr>Jämförelse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2018-03-16T12:28:57Z</dcterms:created>
  <dcterms:modified xsi:type="dcterms:W3CDTF">2024-04-17T08:24:29Z</dcterms:modified>
</cp:coreProperties>
</file>